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filterPrivacy="1" defaultThemeVersion="124226"/>
  <xr:revisionPtr revIDLastSave="24" documentId="13_ncr:1_{7857969E-3D23-44A9-B7DE-CAFAF5DE499A}" xr6:coauthVersionLast="47" xr6:coauthVersionMax="47" xr10:uidLastSave="{0DFCB5C7-8DA8-4518-A8A9-21C98623BFC4}"/>
  <bookViews>
    <workbookView xWindow="28680" yWindow="-120" windowWidth="30960" windowHeight="16800" tabRatio="872" xr2:uid="{00000000-000D-0000-FFFF-FFFF00000000}"/>
  </bookViews>
  <sheets>
    <sheet name="2.2.7 Documentation" sheetId="10" r:id="rId1"/>
    <sheet name="2.2.9 Procédure d'évaluation" sheetId="11" r:id="rId2"/>
    <sheet name="2.2.9 Objectifs évaluateurs" sheetId="12" r:id="rId3"/>
    <sheet name="Travail de projet" sheetId="1" r:id="rId4"/>
    <sheet name="A1 Eval. de la doc." sheetId="4" r:id="rId5"/>
    <sheet name="A3 2.2.8 Prés. et disc. tech." sheetId="9" r:id="rId6"/>
    <sheet name="2.2 Travail prat. indiv. (TPI)" sheetId="6" r:id="rId7"/>
  </sheets>
  <definedNames>
    <definedName name="_xlnm.Print_Area" localSheetId="6">'2.2 Travail prat. indiv. (TPI)'!$A$1:$I$58</definedName>
    <definedName name="_xlnm.Print_Area" localSheetId="2">'2.2.9 Objectifs évaluateurs'!$A$1:$F$154</definedName>
    <definedName name="_xlnm.Print_Area" localSheetId="1">'2.2.9 Procédure d''évaluation'!$A$1:$H$81</definedName>
    <definedName name="_xlnm.Print_Area" localSheetId="4">'A1 Eval. de la doc.'!$A$1:$F$38</definedName>
    <definedName name="_xlnm.Print_Area" localSheetId="5">'A3 2.2.8 Prés. et disc. tech.'!$A$1:$F$42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6" l="1"/>
  <c r="C2" i="9" l="1"/>
  <c r="C2" i="4"/>
  <c r="C2" i="1"/>
  <c r="F1" i="12"/>
  <c r="D3" i="11"/>
  <c r="E47" i="11" l="1"/>
  <c r="E58" i="11"/>
  <c r="D19" i="9"/>
  <c r="B23" i="9"/>
  <c r="B10" i="9"/>
  <c r="B17" i="4"/>
  <c r="D5" i="11" l="1"/>
  <c r="D151" i="12" l="1"/>
  <c r="D148" i="12"/>
  <c r="D140" i="12"/>
  <c r="D135" i="12"/>
  <c r="D130" i="12"/>
  <c r="D125" i="12"/>
  <c r="D117" i="12"/>
  <c r="D114" i="12"/>
  <c r="D111" i="12"/>
  <c r="D110" i="12"/>
  <c r="D107" i="12"/>
  <c r="D105" i="12"/>
  <c r="D103" i="12"/>
  <c r="D90" i="12"/>
  <c r="D86" i="12"/>
  <c r="D83" i="12"/>
  <c r="D81" i="12"/>
  <c r="D76" i="12"/>
  <c r="D73" i="12"/>
  <c r="D69" i="12"/>
  <c r="D57" i="12"/>
  <c r="D56" i="12"/>
  <c r="D53" i="12"/>
  <c r="D47" i="12"/>
  <c r="D44" i="12"/>
  <c r="D41" i="12"/>
  <c r="D38" i="12"/>
  <c r="D34" i="12"/>
  <c r="D31" i="12"/>
  <c r="D27" i="12"/>
  <c r="D25" i="12"/>
  <c r="D23" i="12"/>
  <c r="D16" i="12"/>
  <c r="D8" i="12"/>
  <c r="D4" i="12"/>
  <c r="D3" i="12"/>
  <c r="B14" i="6" l="1"/>
  <c r="D6" i="11" l="1"/>
  <c r="A4" i="1" l="1"/>
  <c r="F42" i="11" l="1"/>
  <c r="F44" i="11"/>
  <c r="F33" i="11"/>
  <c r="F34" i="11"/>
  <c r="F35" i="11"/>
  <c r="F36" i="11"/>
  <c r="F37" i="11"/>
  <c r="F32" i="11"/>
  <c r="F22" i="11"/>
  <c r="F23" i="11"/>
  <c r="F24" i="11"/>
  <c r="F25" i="11"/>
  <c r="F26" i="11"/>
  <c r="F27" i="11"/>
  <c r="F28" i="11"/>
  <c r="F29" i="11"/>
  <c r="F30" i="11"/>
  <c r="F21" i="11"/>
  <c r="F9" i="11"/>
  <c r="F10" i="11"/>
  <c r="F11" i="11"/>
  <c r="F12" i="11"/>
  <c r="F13" i="11"/>
  <c r="F14" i="11"/>
  <c r="F15" i="11"/>
  <c r="F16" i="11"/>
  <c r="F17" i="11"/>
  <c r="F18" i="11"/>
  <c r="F19" i="11"/>
  <c r="F8" i="11"/>
  <c r="F62" i="11"/>
  <c r="F63" i="11"/>
  <c r="F64" i="11"/>
  <c r="F65" i="11"/>
  <c r="F66" i="11"/>
  <c r="F67" i="11"/>
  <c r="F68" i="11"/>
  <c r="F69" i="11"/>
  <c r="F61" i="11"/>
  <c r="F51" i="11"/>
  <c r="F52" i="11"/>
  <c r="F53" i="11"/>
  <c r="F54" i="11"/>
  <c r="F55" i="11"/>
  <c r="F56" i="11"/>
  <c r="F57" i="11"/>
  <c r="F50" i="11"/>
  <c r="A6" i="1"/>
  <c r="A5" i="1"/>
  <c r="E3" i="11" l="1"/>
  <c r="F3" i="11" s="1"/>
  <c r="G49" i="11"/>
  <c r="G47" i="11" s="1"/>
  <c r="B5" i="1" s="1"/>
  <c r="D5" i="1" s="1"/>
  <c r="G60" i="11"/>
  <c r="G58" i="11" s="1"/>
  <c r="B6" i="1" s="1"/>
  <c r="D6" i="1" s="1"/>
  <c r="B10" i="6"/>
  <c r="D12" i="4"/>
  <c r="D13" i="4"/>
  <c r="D15" i="4"/>
  <c r="D16" i="4"/>
  <c r="D5" i="4"/>
  <c r="D6" i="4"/>
  <c r="D7" i="4"/>
  <c r="D8" i="4"/>
  <c r="D9" i="4"/>
  <c r="D10" i="4"/>
  <c r="D4" i="4"/>
  <c r="B4" i="1" l="1"/>
  <c r="D17" i="4"/>
  <c r="B9" i="6"/>
  <c r="D7" i="1" l="1"/>
  <c r="D8" i="1" s="1"/>
  <c r="D4" i="1"/>
  <c r="E17" i="4"/>
  <c r="E18" i="4" s="1"/>
  <c r="C10" i="6" s="1"/>
  <c r="D10" i="6" s="1"/>
  <c r="B12" i="6"/>
  <c r="B11" i="6"/>
  <c r="D22" i="9"/>
  <c r="D9" i="9"/>
  <c r="D8" i="9"/>
  <c r="D7" i="9"/>
  <c r="D6" i="9"/>
  <c r="D5" i="9"/>
  <c r="D10" i="9" l="1"/>
  <c r="D23" i="9"/>
  <c r="E23" i="9" s="1"/>
  <c r="E10" i="9" l="1"/>
  <c r="E11" i="9" s="1"/>
  <c r="C11" i="6" s="1"/>
  <c r="D11" i="6" s="1"/>
  <c r="E24" i="9"/>
  <c r="C12" i="6" l="1"/>
  <c r="D12" i="6" s="1"/>
  <c r="C9" i="6" l="1"/>
  <c r="D9" i="6" s="1"/>
  <c r="D13" i="6" s="1"/>
</calcChain>
</file>

<file path=xl/sharedStrings.xml><?xml version="1.0" encoding="utf-8"?>
<sst xmlns="http://schemas.openxmlformats.org/spreadsheetml/2006/main" count="944" uniqueCount="565">
  <si>
    <t>4. Annexes. Documentations des différents éléments du TPI</t>
  </si>
  <si>
    <t>OUI</t>
  </si>
  <si>
    <t>NON</t>
  </si>
  <si>
    <t>Annexes</t>
  </si>
  <si>
    <t>Descriptif</t>
  </si>
  <si>
    <t>Fait par</t>
  </si>
  <si>
    <t>Signature FE</t>
  </si>
  <si>
    <t>Signature Expert(e)s</t>
  </si>
  <si>
    <t>Validé</t>
  </si>
  <si>
    <t>Évaluation de la documentation (TPI)</t>
  </si>
  <si>
    <t>FE</t>
  </si>
  <si>
    <t>Évaluation du travail de projet (TPI)</t>
  </si>
  <si>
    <t>Évaluation de la présentation et de la discussion technique (TPI)</t>
  </si>
  <si>
    <t>Expert(e)s</t>
  </si>
  <si>
    <t>Check-list de la ou du spécialiste en charge de la personne soumise à l'examen (TPI)</t>
  </si>
  <si>
    <t>-</t>
  </si>
  <si>
    <t>Mission (TPI)</t>
  </si>
  <si>
    <t>Observations des experts (TPI)</t>
  </si>
  <si>
    <t>Journal de travail (TPI)</t>
  </si>
  <si>
    <t>Candidat(e)</t>
  </si>
  <si>
    <t>Évaluation de la mission (TPI)</t>
  </si>
  <si>
    <t>FE : formatrice et formateur en entreprise ( anciennement MA : Maître d'apprentissage)</t>
  </si>
  <si>
    <t>Extraits du guide relatif à la procédure de qualification Géomaticienne CFC / Géomaticien CFC :</t>
  </si>
  <si>
    <t>2.2.4 Définition de la mission</t>
  </si>
  <si>
    <t>La définition de la mission servant à l'accomplissement du projet doit comprendre impérativement les informations et éléments suivants :</t>
  </si>
  <si>
    <t>• L'objectif précis visé par le projet (selon annexe 5).</t>
  </si>
  <si>
    <t>• La durée d'exécution prévue.</t>
  </si>
  <si>
    <t>• La feuille d'évaluation, dûment complété et discuté au préalable avec la personne soumise à l'examen (annexe 2).</t>
  </si>
  <si>
    <t>• Les informations complémentaires, nécessaires à l'exécution de la mission en bonne et due forme.</t>
  </si>
  <si>
    <t xml:space="preserve"> Il convient de mentionner les outils principaux, les programmes, équipements et documents à la disposition de la personne soumise à l'examen et dont elle se servira probablement.</t>
  </si>
  <si>
    <t>2.2.7 Documentation</t>
  </si>
  <si>
    <t>• La personne soumise à l'examen établit une documentation relative à son projet dont le contenu et la disponibilité font partie intégrante de ce dernier.</t>
  </si>
  <si>
    <t>• Cette documentation comprend :</t>
  </si>
  <si>
    <t>o L'énoncé de la mission (annexe 5)</t>
  </si>
  <si>
    <t>o Le journal de travail (annexe 7)</t>
  </si>
  <si>
    <t>o Les directives, orales ou écrites, de la personne chargée de surveiller le projet et du comité d'experts</t>
  </si>
  <si>
    <t>o La planification (déroulement du projet dans le temps)</t>
  </si>
  <si>
    <t>o Une description succincte des solutions imaginées</t>
  </si>
  <si>
    <t>o Les croquis de travail et les dessins constructifs</t>
  </si>
  <si>
    <t>o Tout document indispensable à l'évaluation du travail de projet (plans, esquisses, calculs, etc.).</t>
  </si>
  <si>
    <t>• Une copie sous forme analogue et digitale de la documentation ainsi que de tout autre document pertinent pour l'évaluation du projet sont à mettre à la disposition du comité d'experts,</t>
  </si>
  <si>
    <t xml:space="preserve"> dès l'accomplissement de la mission.</t>
  </si>
  <si>
    <t>Formule de calcul de la note</t>
  </si>
  <si>
    <t>Travail pratique = Somme des points pondérés réalisés / somme des facteurs pondérés</t>
  </si>
  <si>
    <t>Grille d'interprétation de l'évaluation</t>
  </si>
  <si>
    <t>Candidat / candidate :</t>
  </si>
  <si>
    <t>Compétences professionnelles</t>
  </si>
  <si>
    <t>Maximum de points</t>
  </si>
  <si>
    <t>Somme Total pondéré</t>
  </si>
  <si>
    <t>Note pondérée</t>
  </si>
  <si>
    <t>Critères régissant l'évaluation du travail sous forme de projet (facteur / pondération)</t>
  </si>
  <si>
    <t>L'examen porte principalement sur les objectifs généraux 1.1 à 1.4 selon le plan de formation. En fonction du domaine spécifique chaque objectif général comporte un nombre fixe d'objectifs particuliers dont l'évaluation est impérative (voir grille des évaluations). S'y ajoutent deux objectifs particuliers au choix qu'il convient d'identifier parmi tous les objectifs particuliers découlant des objectifs généraux 1.1 à 1.3. Il n'est pas nécessaire d'évaluer tous les objectifs évaluateurs d'un objectif particulier. L'évaluation des compétences professionnelles compte pour 90 % dans la note globale du travail sous forme de projet.</t>
  </si>
  <si>
    <t xml:space="preserve">Pour les objectifs particuliers, il sera tenu compte de la pertinence de la solution, mais également du degré de difficulté et de l'importance du travail fourni en vertu de la mission impartie. Ce faisant, on veille à ce que toute partie simple ou facilement réalisable du projet n'obtient pas la même pondération que des parties plus importantes ou complexes. Le diagramme ci-dessous vaut à titre d'indicateur pour déterminer les facteurs multiplicateurs. Lors de l'annonce du projet, il convient de faire état du degré de difficulté et du volume du projet ; leur valeur exacte sera définie lors de l'acceptation de la mission.
</t>
  </si>
  <si>
    <t>Le tableau des évaluations ci-après fait état de tous les objectifs particuliers par domaine spécifique. Il convient d'en identifier les objectifs particuliers obligatoires par domaine spécifique.</t>
  </si>
  <si>
    <t>a</t>
  </si>
  <si>
    <t>Faisant partie du domaine spécifique correspondant</t>
  </si>
  <si>
    <r>
      <rPr>
        <b/>
        <i/>
        <sz val="10"/>
        <color theme="1"/>
        <rFont val="Arial"/>
        <family val="2"/>
      </rPr>
      <t xml:space="preserve">sur 2 objectifs particuliers au choix </t>
    </r>
    <r>
      <rPr>
        <i/>
        <sz val="10"/>
        <color theme="1"/>
        <rFont val="Arial"/>
        <family val="2"/>
      </rPr>
      <t>qu'il convient d'identifier parmi tous les objectifs particuliers découlant des objectifs généraux 1.1 à 1.3.</t>
    </r>
  </si>
  <si>
    <t>P</t>
  </si>
  <si>
    <t>Objectif particulier obligatoire</t>
  </si>
  <si>
    <t>sur 8 objectifs obligatoires</t>
  </si>
  <si>
    <t>Saisir les données (Objectif général 1.1)</t>
  </si>
  <si>
    <t>G</t>
  </si>
  <si>
    <t>Pondération</t>
  </si>
  <si>
    <t>Évaluation</t>
  </si>
  <si>
    <t>Total pondéré</t>
  </si>
  <si>
    <t>Remarque (si évaluation &lt;= 4)</t>
  </si>
  <si>
    <t>Établir un croquis
Le géomaticien / la géomaticienne est capable de saisir toute la complexité d'une situation et de la restituer sur un croquis.</t>
  </si>
  <si>
    <t></t>
  </si>
  <si>
    <t>Préparer des mesures
Le géomaticien / la géomaticienne choisit, compte tenu de la situation concrète à lever et des mesures à réaliser, les instruments de mesure techniquement et économiquement pertinents.</t>
  </si>
  <si>
    <t>Exécuter des mesures
Le géomaticien / la géomaticienne est capable d'exécuter correctement la mesure avec l'instrument sélectionné, d'enregistrer les donnes et de les classer le cas échéant.</t>
  </si>
  <si>
    <t>Numériser des géodonnées
Le géomaticien / la géomaticienne est fondé à transférer des géodonnées dans le système (numérisation / véctorisation) en vue d'une utilisation ultérieure.</t>
  </si>
  <si>
    <t>Stocker des géodonnées de façon structurée
Le géomaticien / la géomaticienne est capable de stocker des géodonnées de façon structurée au sein d'un système d'information géographique (SIG) en vue d'une utilisation ultérieure.</t>
  </si>
  <si>
    <t>Interpréter des données tramées
Le géomaticien / la géomaticienne est capable d'établir une distinction entre différentes bases tramées, de les interpréter et de les utiliser pour des applications données.</t>
  </si>
  <si>
    <t>Rechercher et trouver des données et des informations
Le géomaticien / la géomaticienne est à même de rechercher, d'évaluer et de regrouper les données et informations nécessaires à partir de sources accessibles à tous au moyen de méthodes et d'outils adaptés.</t>
  </si>
  <si>
    <t>Acquérir des données
Le géomaticien / la géomaticienne est à même d'obtenir les données requises auprès des principaux fournisseurs reconnus et de les vérifier.</t>
  </si>
  <si>
    <t>Transférer des données de terrain
Le géomaticien / la géomaticienne est à même de transférer, de sauvegarder et de corriger les données acquises sur le terrain puis de les préparer pour des tâches ultérieures.</t>
  </si>
  <si>
    <t>Tester des données
Le géomaticien / la géomaticienne a pleinement conscience de l'importance cruciale que revêt la vérification de la correction, de l'intégralité, de la cohérence et de la vraisemblance des géodonnées.</t>
  </si>
  <si>
    <t>Épurer des données incomplètes et/ou insuffisantes
Le géomaticien / la géomaticienne s'efforce de rendre des données lacunaires ou incomplètes utilisables pour les traitements ultérieurs.</t>
  </si>
  <si>
    <t>Créer de nouveaux jeux de données de base
Le géomaticien / la géomaticienne est capable, en vue d'un nouveau travail à effectuer, de créer de nouveaux jeux de données de base à partir de jeux de données différents.</t>
  </si>
  <si>
    <t>Traiter les données (Objectif général 1.2)</t>
  </si>
  <si>
    <t>Calculer des points
Le géomaticien / la géomaticienne est capable de calculer de façon autonome des points isolés (position et altitude) des éléments de surface et des corps simples (volumes) puis de documenter ces calculs.</t>
  </si>
  <si>
    <t>Construire des objets en 2D
Le géomaticien / la géomaticienne est capable de construire un objet à partir des points présents dans le système ou de le reconstruire à partir des indications de plans cotés.</t>
  </si>
  <si>
    <t>Construire des objets en 3D
Le géomaticien / la géomaticienne est capable de modéliser, de représenter et de restituer en trois dimensions des objets simples à partir de levés en 3D (photogrammétriques, balayage laser etc.) ou d'autres bases.</t>
  </si>
  <si>
    <t>Mettre à jour des géodonnées
Le géomaticien / la géomaticienne veille à l'actualisation des géodonnées existantes et à l'intégration de nouvelles données en tenant compte de modèles de données existants, des directives et des sources comme des formats de données disponibles.</t>
  </si>
  <si>
    <t>Classer et trier des objets, définir leurs attributs
Le géomaticien / la géomaticienne veille à un classement, à une sélection des objets et à une allocation d'attributs qui soient opportuns, adaptés à l'échelle retenue et au mandat confié.</t>
  </si>
  <si>
    <t>Généralisation graphique
Le géomaticien / la géomaticienne veille à une représentation des objets géographiques en adéquation avec l'échelle, aussi correcte et précise que possible en position, fidèle à la réalité du terrain et clairement lisible pour le média ciblé.</t>
  </si>
  <si>
    <t>Transformer des géodonnées vectorielles
Le géomaticien / la géomaticienne est capable de transformer sans perte des géodonnées vectorielles issues d'un système de référence prédéfini dans un nouveau système de référence.</t>
  </si>
  <si>
    <t>Géoréférencement
Le géomaticien / la géomaticienne est capable de convertir des cartes, images, plans etc. disponibles dans des formats tramés, dans un système de référence prédéfini d'ordre supérieur en vue de poursuivre leur traitement (lien avec la réalité).</t>
  </si>
  <si>
    <t>Produire et analyser un modèle de terrain ou des objets 3D
Le géomaticien / la géomaticienne est capable de produire un modèle numérique de terrain ou un objet en 3D à partir d'un nuage de points en 3D et d'apprécier son degré de coïncidence avec le monde réel.</t>
  </si>
  <si>
    <t>Analyse SIG
Le géomaticien / la géomaticienne est capable, en combinant différents jeux de données, de générer de nouvelles informations et de les interpréter.</t>
  </si>
  <si>
    <t>Diffuser les données (Objectif général 1.3)</t>
  </si>
  <si>
    <t>Piqueter des éléments préparés
Le géomaticien / la géomaticienne est capable de piqueter sur le terrain, à l'aide de moyens auxiliaires adaptés et en deux ou en trois dimensions, des points existant dans le système ou calculés sur place puis de les visualiser de façon appropriée.</t>
  </si>
  <si>
    <t>Méthode de stockage et média de transfert
Le géomaticien / la géomaticienne veille à utiliser la méthode de stockage adéquate et le procédé de compression approprié de même qu'à sélectionner le média de transfert le plus pertinent ((CD-ROM, internet etc.) pour l'échange de données.</t>
  </si>
  <si>
    <t>Décrire les géodonnées
Le géomaticien / la géomaticienne est capable de décrire la provenance, le contenu, la structure etc. de géodonnées selon un formalisme adapté (métadonnées).</t>
  </si>
  <si>
    <t>Diffusion graphique au moyen de médias électroniques (affichages)
Le géomaticien / la géomaticienne est capable de préparer graphiquement et de diffuser des données par des moyens adaptés, axés sur les médias électroniques.</t>
  </si>
  <si>
    <t>Diffusion graphique au moyen d'impressions sur papier
Le géomaticien / la géomaticienne est à même de préparer graphiquement, d'analyser et de diffuser des données par des moyens adaptés, axés sur le mode d'impression retenu.</t>
  </si>
  <si>
    <t>Regrouper des attributs et les représenter
Le géomaticien / la géomaticienne est capable de rassembler des informations disponibles à partir d'attributs géoréférencés, de les décrire puis de les représenter de manière compréhensible et adaptée pour leur transmission.</t>
  </si>
  <si>
    <t>Mise en œuvre des standards de travail et de qualité (Objectif général 1.4)</t>
  </si>
  <si>
    <t>Apparence et présentation
Le géomaticien / la géomaticienne manifeste son intérêt pour les objectifs de l'entreprise en faisant preuve d'amabilité, de prévenance et de serviabilité envers les clients et en soignant son apparence.</t>
  </si>
  <si>
    <t>Besoins des clients
Le géomaticien / la géomaticienne reconnaît les besoins des clients et s'efforce de les traduire correctement dans les faits au travers de produits et de prestations professionnels.</t>
  </si>
  <si>
    <t>Soutien
Le géomaticien / la géomaticienne répond aux demandes d'aide et de conseil en
matière d'utilisation de géodonnées, les évalue et veille à un traitement rapide, convivial et en rapport avec la demande exprimée.</t>
  </si>
  <si>
    <t>Effectuer des contrôles
Le géomaticien / la géomaticienne est apte à contrôler de façon autonome et adaptée les activités, le déroulement des travaux et les résultats.</t>
  </si>
  <si>
    <t>Repérer des erreurs et apporter les corrections nécessaires
Le géomaticien / la géomaticienne est capable de déceler des erreurs et des insuffisances lors des contrôles effectués et d'en évaluer la portée.</t>
  </si>
  <si>
    <t>Préparation du travail
Le géomaticien / la géomaticienne s'efforce de préparer les travaux dans le respect des besoins à satisfaire afin de garantir un déroulement fluide de la production, dans les délais impartis.</t>
  </si>
  <si>
    <t>Processus de travail
Le géomaticien / la géomaticienne est capable d'organiser son travail selon des processus prédéfinis et de contribuer au besoin à leur amélioration continuelle.</t>
  </si>
  <si>
    <t>Documentation
Le géomaticien / la géomaticienne s'efforce de consulter la documentation de travail et gère sa propre documentation concernant de nouveaux processus ou de nouvelles méthodes de travail.</t>
  </si>
  <si>
    <t>Compétences méthodologiques</t>
  </si>
  <si>
    <t>Maximum de points :</t>
  </si>
  <si>
    <t>Note pondérée :</t>
  </si>
  <si>
    <t>Les compétences méthodologiques font également l'objet d'une évaluation durant l'exécution du projet. Il convient de déterminer à l'avance les aspects à évaluer. Pour chaque objectif particulier des compétences méthodologiques, la pondération est prédéfinie et comporte une valeur de 1. La part de l'évaluation des compétences méthodologiques est de 5 % de la note globale du projet.</t>
  </si>
  <si>
    <t>La personne soumise à l'examen</t>
  </si>
  <si>
    <t>fait preuve d'une manière de penser et d'agir axée sur les processus</t>
  </si>
  <si>
    <t>pense et agit de manière économique</t>
  </si>
  <si>
    <t>dispose de capacités d'analyse</t>
  </si>
  <si>
    <t>possède une capacité d'abstraction et de représentation dans l'espace</t>
  </si>
  <si>
    <t>dispose d'une compréhension technique</t>
  </si>
  <si>
    <t>dispose d'une compréhension sur le plan graphique et conceptuel</t>
  </si>
  <si>
    <t>met en œuvre des stratégies d'apprentissage</t>
  </si>
  <si>
    <t>fait preuve d'un comportement écologique</t>
  </si>
  <si>
    <t>Compétences sociales et personnelles</t>
  </si>
  <si>
    <t>Les compétences sociales et personnelles font également l'objet d'une évaluation durant l'exécution du projet. Il convient également de déterminer à l'avance les aspects à évaluer. Pour chaque objectif particulier des compétences sociales et personnelles, la pondération est prédéfinie et comporte une valeur de 1. La part de l'évaluation des compétences sociales et personnelles est de 5 % de la note globale du projet.</t>
  </si>
  <si>
    <t>Total pondéré :</t>
  </si>
  <si>
    <t>dispose d'une sensibilité par rapport aux sources et à la provenance des données et est consciente du besoin de la protection des données</t>
  </si>
  <si>
    <t>agit de manière autonome et responsable</t>
  </si>
  <si>
    <t>travaille avec discipline et exactitude</t>
  </si>
  <si>
    <t>a un souci constant de fournir un travail de qualité</t>
  </si>
  <si>
    <t>est consciente de la nécessité d'un apprentissage tout au long de sa vie</t>
  </si>
  <si>
    <t>est capable de communiquer et fait preuve de civilité</t>
  </si>
  <si>
    <t>est apte à gérer des conflits</t>
  </si>
  <si>
    <t>est résistante au stress et fait preuve de capacités d'adaptation</t>
  </si>
  <si>
    <t>est flexible</t>
  </si>
  <si>
    <t>1.3.1 Travail pratique (TP)</t>
  </si>
  <si>
    <t>• TPI Géoinformatique (G) 24 - 56 heures.</t>
  </si>
  <si>
    <t>Commentaire</t>
  </si>
  <si>
    <t>Etablir un croquis</t>
  </si>
  <si>
    <t>Je consigne les liens entre éléments levés sur un croquis à main levée (2D/3D) soigné et aisément compréhensible.</t>
  </si>
  <si>
    <t>Préparer des mesures</t>
  </si>
  <si>
    <t>Je détermine les exigences à satisfaire par l'instrument de mesure, compte tenu de la tâche assignée.</t>
  </si>
  <si>
    <t>Je sélectionne la méthode et l'instrument de mesure adaptés, compte tenu de la qualité requise, de la topographie, de la végétation, etc.</t>
  </si>
  <si>
    <t>J'analyse la situation en termes de facteurs d'influence possibles (exemple : station GNSS, courbure terrestre, réfraction) sur la mesure.</t>
  </si>
  <si>
    <t>J'évalue si la rentabilité de l'instrument de mesure retenu convient pour la tâche assignée.</t>
  </si>
  <si>
    <t>Exécuter des mesures</t>
  </si>
  <si>
    <t>Je prépare les bases, le matériel et les instruments nécessaires à ma tâche.</t>
  </si>
  <si>
    <t>J'utilise de façon correcte et autonome les instruments de mesure disponibles au sein de l'entreprise.</t>
  </si>
  <si>
    <t>Je choisis de façon autonome les emplacements techniquement et économiquement optimaux pour le levé à l'aide de l'instrument retenu.</t>
  </si>
  <si>
    <t>Je respecte les prescriptions de sécurité en vigueur au sein de l'entreprise</t>
  </si>
  <si>
    <t>Je donne des instructions correctes et compréhensibles à l'auxiliaire de levé dans des situations de terrain concrètes.</t>
  </si>
  <si>
    <t>Je différencie et classe les points / objets à mesurer selon des normes prédéfinies (catalogue de données).</t>
  </si>
  <si>
    <t>J'expose à des tiers (habitants, propriétaires, passants) la raison de mes mesures / mon intervention.</t>
  </si>
  <si>
    <t>Au besoin, je balise de manière autonome et conformément aux règles en vigueur mon espace de travail sur le terrain.</t>
  </si>
  <si>
    <t>Numériser des géodonnées</t>
  </si>
  <si>
    <t>J'utilise correctement les scanners disponibles au sein de l'entreprise.</t>
  </si>
  <si>
    <t>Je choisis une résolution judicieuse et mémorise le travail dans un format de données adéquat.</t>
  </si>
  <si>
    <t>Je prépare soigneusement le document et la surface de balayage du scanner et les nettoie au besoin.</t>
  </si>
  <si>
    <t>J'utilise correctement les programmes de vectorisation disponibles au sein de l'entreprise.</t>
  </si>
  <si>
    <t>J'organise le fichier de manière structurée et y intègre des modèles et des bibliothèques de symboles existants.</t>
  </si>
  <si>
    <t>Je détermine les points d'appui nécessaires avec une densité judicieuse.</t>
  </si>
  <si>
    <t>J'alloue les attributs graphiques et thématiques aux vecteurs générés.</t>
  </si>
  <si>
    <t>Stocker des géodonnées de façon structurée</t>
  </si>
  <si>
    <t>Je stocke comme il se doit les données saisies et structurées dans le modèle de données existant du SIG.</t>
  </si>
  <si>
    <t>J'analyse le déroulement type de la saisie et du stockage des données de SIG au sein de l'entreprise.</t>
  </si>
  <si>
    <t>Interpréter des données tramées</t>
  </si>
  <si>
    <t>Je différencie et j'évalue des bases tramées (plans, croquis, photos aériennes, etc.) en fonction de leur contenu, de leur actualité et de leur fiabilité.</t>
  </si>
  <si>
    <t>J'interprète correctement des bases tramées et détermine des objets à partir d'elles dans le respect de la tâche assignée.</t>
  </si>
  <si>
    <t>Rechercher et trouver des données et des informations</t>
  </si>
  <si>
    <t>J'utilise les services de recherche Internet courants et trie les résultats selon leur actualité, leur qualité et la fiabilité de la source de données.</t>
  </si>
  <si>
    <t>J'énumère les principaux sites Internet officiels de fournisseurs de données et leurs offres.</t>
  </si>
  <si>
    <t>Je recours à la documentation et aux ouvrages spécialisés appropriés lorsque la recherche l'impose.</t>
  </si>
  <si>
    <t>Je respecte les droits d'auteur et fais figurer le copyright et la source sur mon travail.</t>
  </si>
  <si>
    <t>Acquérir des données</t>
  </si>
  <si>
    <t>Je dresse la liste des principaux fournisseurs reconnus au sein de l'entreprise en indiquant les produits et les services qu'ils proposent.</t>
  </si>
  <si>
    <t>J'indique l'intégralité du contenu requis pour une livraison, incluant notamment le format et le support de données souhaités.</t>
  </si>
  <si>
    <t>Je vérifie l'intégralité et la correction de la livraison reçue à l'aide de la commande.</t>
  </si>
  <si>
    <t>Transférer des données (de terrain)</t>
  </si>
  <si>
    <t>Je transfère sans perte les données saisies par l'instrument dans le système de l'entreprise.</t>
  </si>
  <si>
    <t>Je stocke les données dans le respect de la structure des répertoires et du concept de sauvegarde des données de l'entreprise.</t>
  </si>
  <si>
    <t>Je vérifie l'intégralité des jeux de données transférés.</t>
  </si>
  <si>
    <t>Je corrige les jeux de données sur la base de la liste des erreurs dressée sur le terrain.</t>
  </si>
  <si>
    <t>Tester des données</t>
  </si>
  <si>
    <t>Je teste la correction et la cohérence des données dans le cadre des possibilités offertes par mon système informatique, en m'appuyant sur des programmes de contrôle standardisés (exemple : Checker IMO, etc.).</t>
  </si>
  <si>
    <t>Je tiens compte d'éventuelles normes et prescriptions existantes lors de la vérification des données.</t>
  </si>
  <si>
    <t>Je vérifie si possible la vraisemblance des données par un contrôle visuel (exemple : test sur une sortie papier).</t>
  </si>
  <si>
    <t>Epurer des données incomplètes et/ou insuffisantes</t>
  </si>
  <si>
    <t>Je complète les jeux de données incomplets à l'aide de procès-verbaux et de listes d'erreurs.</t>
  </si>
  <si>
    <t>Je corrige des jeux de données erronés à l'aide de procès-verbaux et de listes d'erreurs.</t>
  </si>
  <si>
    <t>Je reconnais des données manquantes (lacunes dans les données) et dresse un procès-verbal pour leur saisie a posteriori.</t>
  </si>
  <si>
    <t>Créer de nouveaux jeux de données</t>
  </si>
  <si>
    <t>Je prépare des jeux de données différents à leur réunion.</t>
  </si>
  <si>
    <t>Je procède au besoin à une conversion lors de la réunion de jeux de données.</t>
  </si>
  <si>
    <t>Je réunis différents jeux de données (exemple : données textuelles et données vectorielles) au sein d'un nouveau jeu de données.</t>
  </si>
  <si>
    <t>Calculer des points</t>
  </si>
  <si>
    <t>J'applique des mesures minimisant les erreurs critiques lors de la détermination des points.</t>
  </si>
  <si>
    <t>Je détermine l'altitude d'un point à partir de mesures trigonométriques.</t>
  </si>
  <si>
    <t>Je calcule des dénivelées à partir de mesures de nivellement.</t>
  </si>
  <si>
    <t>Je sélectionne une méthode de détermination de point isolé adaptée pour le problème concret posé. J'utilise une calculatrice de poche non programmable comme moyen auxiliaire.</t>
  </si>
  <si>
    <t>J'exécute une détermination de point isolé (exemple : via une intersection, un relèvement ou un recoupement) et en évalue la vraisemblance. J'utilise une calculatrice de poche et un tachéomètre comme moyens auxiliaires.</t>
  </si>
  <si>
    <t>Je détermine la position et l'orientation d'un instrument de mesure (exemple : un tachéomètre) par un calcul de station libre et en évalue la qualité. J'utilise un PC ou une calculatrice de poche et un tachéomètre comme moyens auxiliaires.</t>
  </si>
  <si>
    <t>Construire des objets en 2D</t>
  </si>
  <si>
    <t>Je construis de façon complète et correcte des objets en 2D à l'aide d'un système de DAO ou de fonctions SIG.</t>
  </si>
  <si>
    <t>Je définis des objets en 2D (lignes et polygones) à l'aide du système de l'entreprise (DAO, SIG) à partir de géométries de points et de lignes existantes.</t>
  </si>
  <si>
    <t>J'alloue la classe d'objet adéquate et les attributs appropriés aux objets en 2D construits, à l'aide du système de l'entreprise et en me fondant sur un catalogue de données prédéfini.</t>
  </si>
  <si>
    <t>Construire des objets en 3D</t>
  </si>
  <si>
    <t>J'utilise une méthode de levé en 3D disponible au sein de l'entreprise (exemple: scanner, laser ou tachéometre) pour la saisie d'objets en 3D simples (exemple : restitution photogrammétrique de toitures, modèle de terrain, levé de gouttières au tachéomètr</t>
  </si>
  <si>
    <t>Mettre à jour des géodonnées</t>
  </si>
  <si>
    <t>Je décris les éléments essentiels des mises à jour typiques de géodonnées dans mon environnement professionnel.</t>
  </si>
  <si>
    <t>J'applique les moyens auxiliaires adaptés et les directives obligatoires à un cas concret type.</t>
  </si>
  <si>
    <t>J'analyse le modèle de données existant des géodonnées de base à mettre à jour (exemple : en matière de structure, de domaines de valeurs, de cardinalité).</t>
  </si>
  <si>
    <t>J'analyse le format et le contenu des données à intégrer (intégralité, correction, actualité, etc.)</t>
  </si>
  <si>
    <t>J'intègre les nouvelles données en utilisant de nouvelles règles d'importations ou les règles existantes.</t>
  </si>
  <si>
    <t>Je règle des conflits simples apparus lors de l'intégration de données.</t>
  </si>
  <si>
    <t>Je procède à un traitement complémentaire garantissant, selon le mandat, la cohérence géométrique, graphique ou du contenu.</t>
  </si>
  <si>
    <t>Esquisser des légendes</t>
  </si>
  <si>
    <t>Je vérifie de façon autonome et correcte si une légende est présente, si elle peut être utilisée en l'état, si elle doit être complétée ou si elle est entièrement à revoir et motive mon appréciation.</t>
  </si>
  <si>
    <t>Je déduis des propriétés des objets à représenter les conséquences essentielles en découlant pour la structure et l'organisation.</t>
  </si>
  <si>
    <t>Je ventile les objets à générer dans des classes d'objets judicieuses.</t>
  </si>
  <si>
    <t>Mettre au point et appliquer des règles d'écriture</t>
  </si>
  <si>
    <t>Je définis les possibilités typographiques de différenciation, judicieuses pour le mandat confié, et sélectionne une écriture adaptée.</t>
  </si>
  <si>
    <t>Je désigne les propriétés importantes des objets à pourvoir d'écritures et en déduis les conséquences qui s'imposent pour les règles d'écriture.</t>
  </si>
  <si>
    <t>Classer et trier des objets, définir leurs attributs</t>
  </si>
  <si>
    <t>Je sélectionne les objets en adéquation avec l'échelle, sur la base de documents (exemple : photos aériennes, modèles du paysage) et dans le respect des directives concernées.</t>
  </si>
  <si>
    <t>J'alloue correctement les objets sélectionnés aux classes d'objets appropriées dans le respect des directives concernées.</t>
  </si>
  <si>
    <t>Je sélectionne des noms, des désignations et des valeurs en adéquation avec l'échelle, sur la base des objets sélectionnés et dans le respect de directives et de bases de données.</t>
  </si>
  <si>
    <t>J'alloue les attributs adéquats aux objets.</t>
  </si>
  <si>
    <t>Généralisation graphique</t>
  </si>
  <si>
    <t>Je détermine les facteurs d'influence principaux sur la base du but visé par le travail et en tiens compte lors de la généralisation graphique.</t>
  </si>
  <si>
    <t>Je simplifie, en adéquation avec l'échelle, les formes des lignes et des surfaces ainsi que les structures de façon aussi précise que possible en position et clairement lisible tout en conservant la forme et la structure caractéristiques des objets.</t>
  </si>
  <si>
    <t>Je place les écritures en tenant compte de l'affectation des autres objets et en les ménageant au maximum.</t>
  </si>
  <si>
    <t>Transformer des géodonnées vectorielles</t>
  </si>
  <si>
    <t>Je prépare des géodonnées existantes en vue d'un changement de système de référence (transformation).</t>
  </si>
  <si>
    <t>Je détermine la méthode de transformation adaptée pour la présente tâche.</t>
  </si>
  <si>
    <t>J'apporte de façon autonome les corrections requises aux mesures de distances.</t>
  </si>
  <si>
    <t>Je transforme les données préparées dans un autre système de référence, dans le cadre des possibilités de mon système informatique.</t>
  </si>
  <si>
    <t>J'évalue la vraisemblance, l'intégralité et la fiabilité des données transformées.</t>
  </si>
  <si>
    <t>Géoréférencement (lien avec la réalité)</t>
  </si>
  <si>
    <t>Je prépare des données tramées existantes pour leur géoréférencement.</t>
  </si>
  <si>
    <t>Je sélectionne le cadre de référence optimal compte tenu de la situation initiale et du résultat souhaité.</t>
  </si>
  <si>
    <t>Produire et analyser un modèle de terrain ou des objets 3D</t>
  </si>
  <si>
    <t>Je produis un modèle de terrain ou d'autres surfaces / objets en 3D simples à partir d'un nuage de points numérisés en 3D et explique les étapes de travail requises à cette fin.</t>
  </si>
  <si>
    <t>J'évalue la correction du modèle virtuel à l'aide de méthodes de contrôle adaptées et de ma connaissance du terrain ou de l'objet correspondant du monde réel.</t>
  </si>
  <si>
    <t>J'utilise le modèle généré pour des exploitations supplémentaires (exemple : calcul de profils ou de cubatures).</t>
  </si>
  <si>
    <t>Analyser des géodonnées au moyen d'un SIG</t>
  </si>
  <si>
    <t>J'extrais des informations ou des objets géographiques présentant des caractéristiques thématiques données ou remplissant certains critères (exemple : toutes les parcelles en zone H2, toutes les conduites vieilles de plus de 50 ans, la longueur totale des</t>
  </si>
  <si>
    <t>J'applique les opérations géométriques de base (exemple : intersections, mise en mémoire tampon) aux objets du SIG et réponds ce faisant à des questions concrètes (exemple : quelles parcelles sont touchées par le projet de construction routière ?).</t>
  </si>
  <si>
    <t>J'exécute des opérations d'analyse simples (exemple : suivi de conduites) dans un système d'information de réseaux.</t>
  </si>
  <si>
    <t>J'interprète de façon autonome les enseignements tirés de l'analyse assistée par le SIG.</t>
  </si>
  <si>
    <t>Piqueter les éléments préparés</t>
  </si>
  <si>
    <t>Je vérifie juste avant mon intervention sur le terrain, si les instruments de mesure, les données et les moyens auxiliaires sont intégralement disponibles, si la sécurité du personnel est assurée et si les aides de terrain évent. requis sont prêts.</t>
  </si>
  <si>
    <t>J'implante des points avec la méthode et l'instrument de mesure adaptés comme avec la précision requise en position (x,y).</t>
  </si>
  <si>
    <t>J'implante des points avec la méthode et l'instrument de mesure adaptés comme avec la précision requise en position (x,y et z).</t>
  </si>
  <si>
    <t>J'implante des points avec la méthode de mesure adaptée et la précision requise en altitude (z).</t>
  </si>
  <si>
    <t>J'implante des directions et des axes avec la méthode de mesure adaptée et la précision requise.</t>
  </si>
  <si>
    <t>Je matérialise les éléments implantés de manière adaptée (exemple : trait de marquage, clou, piquet indicateur)</t>
  </si>
  <si>
    <t>Je documente les éléments implantés, de manière adaptée pour le client et le mandant.</t>
  </si>
  <si>
    <t>Exporter et importer des données</t>
  </si>
  <si>
    <t>J'indique les formats de données standardisés utilisés au sein de l'entreprise de même que les propriétés et les champs d'application qui leur sont propres.</t>
  </si>
  <si>
    <t>Je prépare un extrait souhaité et les couches correspondantes en vue de leur diffusion et contrôle leur intégralité et l'absence de contradictions.</t>
  </si>
  <si>
    <t>Je diffuse les données préparées, dans le cadre des possibilités de mon système, dans le format ou le modèle de données libre ou standardisé souhaité par le client.</t>
  </si>
  <si>
    <t>Je prends en charge des données, dans le cadre des possibilités de mon système, dans des formats libres ou standardisés et les intègre dans mon système ou mon modèle de données pour autant que cela soit nécessaire.</t>
  </si>
  <si>
    <t>Je définis la méthode de transfert optimale eu égard à la situation rencontrée, en tenant compte des questions de sécurité.</t>
  </si>
  <si>
    <t>En cas de problèmes avec la méthode de transfert retenue, j'en localise les causes possibles et les élimine.</t>
  </si>
  <si>
    <t>Choisir la méthode de stockage et le média de transfert</t>
  </si>
  <si>
    <t>Je sélectionne le média de transfert le mieux adapté compte tenu du volume de données à échanger.</t>
  </si>
  <si>
    <t>Je stocke ou transfère les données en recourant au besoin à un procédé de compression adapté et d'usage courant.</t>
  </si>
  <si>
    <t>Décrire les géodonnées</t>
  </si>
  <si>
    <t>Je complète des géodonnées saisies et modifiées par des informations supplémentaires adaptées (exemple : date de modification, personne en charge de leur traitement, format de données, saisie initiale).</t>
  </si>
  <si>
    <t>Je décris de façon compréhensible les géodonnées préparées pour le transfert (exemple : document d'accompagnement des données, informations issues des métadonnées).</t>
  </si>
  <si>
    <t>Diffusion graphique au moyen de médias électroniques (affichages)</t>
  </si>
  <si>
    <t>Je prépare des géodonnées vectorielles pour une diffusion graphique au moyen d'affichages (écrans, PDA, etc.), en tenant compte des caractéristiques principales du moyen de diffusion et du type de données considéré.</t>
  </si>
  <si>
    <t>Je prépare des géodonnées à base tramée pour une diffusion graphique au moyen d'affichages, en tenant compte des caractéristiques principales du moyen de diffusion et du type de données considéré.</t>
  </si>
  <si>
    <t>Je procède à la compression de géodonnées à base tramée en recourant au procédé adéquat.</t>
  </si>
  <si>
    <t>Diffusion graphique au moyen d'impressions sur papier</t>
  </si>
  <si>
    <t>J'utilise correctement et dans le respect de l'environnement les traceurs et les imprimantes disponibles au sein de l'entreprise.</t>
  </si>
  <si>
    <t>Regrouper des attributs et les représenter</t>
  </si>
  <si>
    <t>Je classe les attributs par thèmes en m'aidant de mes documents, en guise de préparation pour leur représentation.</t>
  </si>
  <si>
    <t>Je choisis une forme de représentation adaptée des attributs à préparer, en tenant compte de mes documents, du thème à représenter de même que des conflits de représentation (problèmes de place, référence spatiale).</t>
  </si>
  <si>
    <t>Je convertis judicieusement les attributs sous forme graphique.</t>
  </si>
  <si>
    <t>Apparence et présentation</t>
  </si>
  <si>
    <t>Dans mes relations avec les clients, je me comporte avec amabilité, correction et serviabilité et respecte leur personnalité.</t>
  </si>
  <si>
    <t>J'informe les personnes concernées (propriétaires fonciers, autorités, personnel de chantier, etc.) de mon intervention par des moyens adaptés avant l'exécution des travaux de terrain.</t>
  </si>
  <si>
    <t>J'explique l'organisation interne de l''entreprise, les fonctions, les compétences et les responsabilités en son sein.</t>
  </si>
  <si>
    <t>Besoins des clients</t>
  </si>
  <si>
    <t>J'utilise le vocabulaire technique usuel dans mon environnement professionnel.</t>
  </si>
  <si>
    <t>J'indique les produits et les prestations de services principaux de mon entreprise.</t>
  </si>
  <si>
    <t>Je conduis des entretiens de conseil simples, saisis les besoins des clients et propose des produits ou des prestations de services correspondants.</t>
  </si>
  <si>
    <t>Je m'adresse à la bonne personne au sein de l'entreprise lorsque j'ai besoin d'une assistance dans le conseil à la clientèle.</t>
  </si>
  <si>
    <t>Je note les points principaux lors de l'acceptation d'un mandat.</t>
  </si>
  <si>
    <t>Je décide si je peux exécuter le mandat de façon autonome ou si je dois le transmettre à la personne compétente au sein de l'entreprise.</t>
  </si>
  <si>
    <t>Je veille à un traitement rapide et au respect du délai des mandats confiés par les clients.</t>
  </si>
  <si>
    <t>Je m'assure que le mandat sera également traité si je suis absent.</t>
  </si>
  <si>
    <t>Conseils (aide)</t>
  </si>
  <si>
    <t>Je consigne par écrit le problème rencontré ou les besoins exprimés par le client en lui posant des questions ciblées et établis une notice à ce sujet.</t>
  </si>
  <si>
    <t>Je décide si je peux résoudre de façon autonome la demande d'aide / conseil ou si je dois la transmettre à un spécialiste compétent au sein de l'entreprise.</t>
  </si>
  <si>
    <t>J'explique la solution de son problème au client de façon compréhensible.</t>
  </si>
  <si>
    <t>Je veille à un traitement dans les délais des demandes d'aide / conseil exprimées par les clients.</t>
  </si>
  <si>
    <t>J'utilise des techniques actuelles d'acquisition d'informations pour résoudre le problème.</t>
  </si>
  <si>
    <t>Effectuer des contrôles</t>
  </si>
  <si>
    <t>Je contrôle de façon autonome et adaptée la correction et l'intégralité (exemple : points limites de la MO, gabarits, etc.) de l'implantation ou du levé de points et d'éléments devant satisfaire à des conditions de fiabilité.</t>
  </si>
  <si>
    <t>J'explique les procédures et les mesures d'assurance qualité existant au sein de l'entreprise (directives, instructions, listes de vérification).</t>
  </si>
  <si>
    <t>Je sais reconnaître quels contrôles (prescriptions officielles, directives internes à l'entreprise, objectifs relatifs à la sécurité, normes de protection de l'environnement) sont opportuns dans quels cas et les exécute correctement de façon autonome.</t>
  </si>
  <si>
    <t>Je contrôle mon travail de façon autonome, à l'aide de listes de vérification existantes de gestion de la qualité, quant à la présence d'erreurs et corrige celles-ci au besoin ou prends contact avec un supérieur.</t>
  </si>
  <si>
    <t>Je prévois un laps de temps suffisant pour permettre l'exécution de contrôles soignés.</t>
  </si>
  <si>
    <t>Repérer des erreurs et apporter les corrections nécessaires</t>
  </si>
  <si>
    <t>J'exécute de façon autonome et consciencieuse la correction des erreurs décelées et en évalue les causes et les effets selon leur degré de gravité.</t>
  </si>
  <si>
    <t>Je note les zones d'ombre ou les questions apparaissant durant le traitement et les regroupe pour une évaluation et une clarification ultérieures.</t>
  </si>
  <si>
    <t>J'évalue la situation concernant les erreurs et leurs incidences puis en informe au besoin mon supérieur et/ou le mandant de manière adéquate.</t>
  </si>
  <si>
    <t>Je m'informe de façon autonome des prescriptions d'assurance qualité au sein de mon entreprise et garde ma documentation à jour.</t>
  </si>
  <si>
    <t>Je m'assure que des corrections et des modifications intervenues a posteriori sont prises en compte dans le cadre d'une révision et/ou d'un retirage.</t>
  </si>
  <si>
    <t>Préparation du travail</t>
  </si>
  <si>
    <t>J'établis un calendrier réaliste pour mon travail, en tenant compte des coûts et du délai fixé.</t>
  </si>
  <si>
    <t>J'organise mes documents et moyens auxiliaires de travail et fais part de mes besoins suffisamment tôt si quelque chose me manque.</t>
  </si>
  <si>
    <t>Je réserve de façon autonome l'équipement et les locaux requis dans le cadre de l'exécution du mandat qui m'a été confié. Dans tous les cas je fixe, à l'interne comme à l'externe, les rendez-vous avec les personnes compétentes.</t>
  </si>
  <si>
    <t>Je m'assure de disposer de toutes les indications nécessaires à l'exécution du mandat et éclaircis préalablement toutes les zones d'ombre.</t>
  </si>
  <si>
    <t>J'exécute les contrôles courants pour les instruments disponibles au bureau et signale tout problème ou manque éventuel.</t>
  </si>
  <si>
    <t>J'organise suffisamment tôt les travaux à réaliser par des tiers, en accord avec mon supérieur, et me fais confirmer ces travaux.</t>
  </si>
  <si>
    <t>Je réalise un contrôle approprié de l'avancement afin qu'une parfaite transparence règne concernant l'état de mon travail.</t>
  </si>
  <si>
    <t>Je prends les dispositions relatives à l'emploi de mes instruments, moyens auxiliaires et documents de travail en ménageant les ressources et en les utilisant avec efficacité.</t>
  </si>
  <si>
    <t>Processus de travail</t>
  </si>
  <si>
    <t>Dans mon entreprise, je respecte scrupuleusement les processus de travail prédéfinis ainsi que l'ensemble des prescriptions et normes relatives à la sécurité personnelle et à la protection de l'environnement.</t>
  </si>
  <si>
    <t>Je reformule avec mes propres mots les processus de travail utilisés dans mon entreprise.</t>
  </si>
  <si>
    <t>J'informe les services internes adéquats lorsque je détecte un problème au sein d'un processus.</t>
  </si>
  <si>
    <t>Documentation</t>
  </si>
  <si>
    <t>Je documente de nouvelles méthodes de travail et de nouveaux modes de résolution des problèmes sous une forme adaptée et compréhensible.</t>
  </si>
  <si>
    <t>Au besoin, je consulte en temps utile la documentation existante ainsi que des exemples de traitement et utilise les informations y relatives.</t>
  </si>
  <si>
    <t>Je documente le déroulement et les principaux enseignements de mon travail de manière compréhensible.</t>
  </si>
  <si>
    <t>Travail de projet. Report des notes du FE validées par les expert(e)s</t>
  </si>
  <si>
    <t>Parties évaluées</t>
  </si>
  <si>
    <t>Calcul de la note :</t>
  </si>
  <si>
    <t>Note pondérée pour le travail de projet</t>
  </si>
  <si>
    <t>Note pondérée arrondie pour le travail de projet</t>
  </si>
  <si>
    <t xml:space="preserve">Note pour le travail de projet (arrondie à une note pleine ou à une demi-note) </t>
  </si>
  <si>
    <t>Commentaires (obligatoires en cas de note &lt;= 4.0) :</t>
  </si>
  <si>
    <t>Spécialiste compétent(e), FE,  date :</t>
  </si>
  <si>
    <t>Signature :</t>
  </si>
  <si>
    <t>Expert(e) A, date :</t>
  </si>
  <si>
    <t>Expert(e) B, date :</t>
  </si>
  <si>
    <t>Travail de projet = 90% note_compétences professionnelles + 5% note_compétences méthodologiques + 5% note_compétences sociales et personnelles</t>
  </si>
  <si>
    <t>Note compétences professionnelles/méthodologiques/sociales/personnelles = Somme des points pondérés réalisés / somme des facteurs pondérés</t>
  </si>
  <si>
    <t>Annexe 1, Evaluation de la documentation. Par la-le spécialiste compétent(e), FE</t>
  </si>
  <si>
    <t>Travail de projet</t>
  </si>
  <si>
    <t>La documentation tient compte de l'ensemble du sujet traité dans le cadre du travail de projet.</t>
  </si>
  <si>
    <t>A reporter à l'annexe 1</t>
  </si>
  <si>
    <t>La documentation répond aux exigences en termes de contenu et sur le fond.</t>
  </si>
  <si>
    <t>Les explications sont pertinentes.</t>
  </si>
  <si>
    <t>La documentation se borne à l'essentiel.</t>
  </si>
  <si>
    <t>La documentation respecte les règles de l'orthographe et de la grammaire.</t>
  </si>
  <si>
    <t>La structure de la documentation est logique.</t>
  </si>
  <si>
    <t>Les messages sont compréhensibles (termes techniques).</t>
  </si>
  <si>
    <t>Journal de travail</t>
  </si>
  <si>
    <t>Le journal de travail est complet et sans lacunes.</t>
  </si>
  <si>
    <t>Le déroulement du projet est facilement concevable.</t>
  </si>
  <si>
    <t>Impression générale</t>
  </si>
  <si>
    <t>La documentation est bien conçue.</t>
  </si>
  <si>
    <t>Tout le matériel didactique utilisé (pages internet, littérature etc.) est mentionné.</t>
  </si>
  <si>
    <t>Maximum de points / Points obtenus :</t>
  </si>
  <si>
    <t>Note pondérée pour la documentation</t>
  </si>
  <si>
    <t>Note pour la documentation (arrondie à une note pleine ou à une demi-note) :</t>
  </si>
  <si>
    <t>A valider dans l'annexe 1 version papier</t>
  </si>
  <si>
    <t>Commentaires à mettre sur l'annexe 1. Cette page permet le calcul automatique des points à reporter dans l'annexe 1</t>
  </si>
  <si>
    <r>
      <t xml:space="preserve">Documentation </t>
    </r>
    <r>
      <rPr>
        <sz val="10"/>
        <color rgb="FF000000"/>
        <rFont val="Arial"/>
        <family val="2"/>
      </rPr>
      <t>= Somme des points pondérés réalisés / 16</t>
    </r>
  </si>
  <si>
    <t>• Une copie sous forme analogue et digitale de la documentation ainsi que de tout autre document pertinent pour l'évaluation du projet sont à mettre à la disposition du comité d'experts, dès l'accomplissement de la mission.</t>
  </si>
  <si>
    <t>Annexe 3, 2.2.8 Présentation et discussion technique. Par les expert(e)s</t>
  </si>
  <si>
    <t>Présentation</t>
  </si>
  <si>
    <t>Evaluation</t>
  </si>
  <si>
    <t xml:space="preserve">Partie évaluée </t>
  </si>
  <si>
    <t>La présentation est bien structurée, logique et facilement compréhensible.</t>
  </si>
  <si>
    <t>A reporter à l'annexe 3</t>
  </si>
  <si>
    <t>Les moyens auxiliaires utilisés renforcent le message de la présentation.</t>
  </si>
  <si>
    <t>L'élocution est bonne.</t>
  </si>
  <si>
    <t>La présentation fait état des points principaux du projet.</t>
  </si>
  <si>
    <t>Le timing est respecté.</t>
  </si>
  <si>
    <t>Note pondérée pour la présentation</t>
  </si>
  <si>
    <t xml:space="preserve">Note pour la présentation (arrondie à une note pleine ou à une demi-note) </t>
  </si>
  <si>
    <t>A valider dans l'annexe 3 version papier</t>
  </si>
  <si>
    <t>Présentation = Somme des points pondérés réalisés / 8</t>
  </si>
  <si>
    <t>Discussion technique</t>
  </si>
  <si>
    <t>Les réponses de la personne soumise à l'examen sont correctes sur le fond.</t>
  </si>
  <si>
    <t>Transmettre impression générale de protocole discussion technique de l'annexe 3 version papier</t>
  </si>
  <si>
    <t>La personne soumise à l'examen fait preuve de compétence et elle est convaincante.</t>
  </si>
  <si>
    <t>Ses propos sont clairs et précis.</t>
  </si>
  <si>
    <t>Le vocabulaire technique répond aux attentes de ce niveau de formation.</t>
  </si>
  <si>
    <t>Note pondérée pour la discussion technique</t>
  </si>
  <si>
    <t xml:space="preserve">Note pour la discussion technique (arrondie à une note pleine ou à une demi-note) </t>
  </si>
  <si>
    <t>Commentaires à mettre sur l'annexe 3. Cette page permet le calcul automatique des points à reporter dans l'annexe 3</t>
  </si>
  <si>
    <t>Discussion technique = Somme des points pondérés réalisés / 5</t>
  </si>
  <si>
    <t>En règle générale, la présentation du projet et la discussion technique auront lieu deux semaines au plus tard, à compter de la fin du projet.</t>
  </si>
  <si>
    <t>La personne soumise à l'examen commence par présenter son projet ; cette présentation est d'une durée de 15 à 20 minutes maximum et ne doit pas être interrompue. La discussion technique aura lieu à la suite de la présentation.</t>
  </si>
  <si>
    <t>La présentation et la discussion technique n'excèderont pas une heure au total.</t>
  </si>
  <si>
    <t>2.2 Travail pratique individuel (TPI). Note finale à communiquer à la CQ et au chef expert</t>
  </si>
  <si>
    <t>Octroi des notes :</t>
  </si>
  <si>
    <t>La note travail pratique individuel (TPI) s'obtient selon la pondération des notes suivante :</t>
  </si>
  <si>
    <t>Travail de projet :</t>
  </si>
  <si>
    <t>3/6</t>
  </si>
  <si>
    <t>(compétences : 90 % prof., 5% méthodologiques, 5 % sociales)</t>
  </si>
  <si>
    <t>Documentation :</t>
  </si>
  <si>
    <t>1/6</t>
  </si>
  <si>
    <t>Présentation :</t>
  </si>
  <si>
    <t>Discussion technique :</t>
  </si>
  <si>
    <t>Note</t>
  </si>
  <si>
    <t>Travail de projet (Travail de projet)</t>
  </si>
  <si>
    <t>Note arrondie à 0.5</t>
  </si>
  <si>
    <t>Documentation (report de A1 Eval. de la doc.)</t>
  </si>
  <si>
    <t>Présentation (report de A3 2.2.8 Prés. et disc. tech.)</t>
  </si>
  <si>
    <t>Discussion technique (report de A3 2.2.8 Prés. et disc. tech.)</t>
  </si>
  <si>
    <t>Note pour le travail pratique individuel (TPI) (arrondie au dixième)</t>
  </si>
  <si>
    <t>1.5  Conditions de réussite, calcul des notes, pondération des notes</t>
  </si>
  <si>
    <r>
      <t xml:space="preserve">Travail pratique TPI </t>
    </r>
    <r>
      <rPr>
        <sz val="10"/>
        <color theme="1"/>
        <rFont val="Arial"/>
        <family val="2"/>
      </rPr>
      <t>: Exigence minimale : note 4</t>
    </r>
  </si>
  <si>
    <t>Remarques (si évaluation &lt;= 6)</t>
  </si>
  <si>
    <t>Commentaires (obligatoires en cas de note &lt;= 6.0) :</t>
  </si>
  <si>
    <t>1.1.2.1</t>
  </si>
  <si>
    <t>1.1.1.2</t>
  </si>
  <si>
    <t>1.1.2.2</t>
  </si>
  <si>
    <t>N° obj. évaluateur</t>
  </si>
  <si>
    <t>1.1.2.3</t>
  </si>
  <si>
    <t>1.1.2.5</t>
  </si>
  <si>
    <t>1.1.3.1</t>
  </si>
  <si>
    <t>1.1.3.2</t>
  </si>
  <si>
    <t>1.1.3.4</t>
  </si>
  <si>
    <t>1.1.3.5</t>
  </si>
  <si>
    <t>1.1.3.6</t>
  </si>
  <si>
    <t>1.1.3.7</t>
  </si>
  <si>
    <t>1.1.3.9</t>
  </si>
  <si>
    <t>1.1.3.10</t>
  </si>
  <si>
    <t>1.1.4.1</t>
  </si>
  <si>
    <t>1.1.4.2</t>
  </si>
  <si>
    <t>1.1.4.4</t>
  </si>
  <si>
    <t>1.1.4.5</t>
  </si>
  <si>
    <t>1.1.4.6</t>
  </si>
  <si>
    <t>1.1.4.7</t>
  </si>
  <si>
    <t>1.1.4.8</t>
  </si>
  <si>
    <t>1.1.5.1</t>
  </si>
  <si>
    <t>1.1.5.2</t>
  </si>
  <si>
    <t>1.1.6.1</t>
  </si>
  <si>
    <t>1.1.6.2</t>
  </si>
  <si>
    <t>1.1.7.1</t>
  </si>
  <si>
    <t>1.1.7.2</t>
  </si>
  <si>
    <t>1.1.7.3</t>
  </si>
  <si>
    <t>1.1.7.4</t>
  </si>
  <si>
    <t>1.1.8.1</t>
  </si>
  <si>
    <t>1.1.8.2</t>
  </si>
  <si>
    <t>1.1.8.3</t>
  </si>
  <si>
    <t>1.1.9.1</t>
  </si>
  <si>
    <t>1.1.9.2</t>
  </si>
  <si>
    <t>1.1.9.3</t>
  </si>
  <si>
    <t>1.1.9.4</t>
  </si>
  <si>
    <t>1.1.10.1</t>
  </si>
  <si>
    <t>1.1.10.2</t>
  </si>
  <si>
    <t>1.1.10.3</t>
  </si>
  <si>
    <t>1.1.11.1</t>
  </si>
  <si>
    <t>1.1.11.2</t>
  </si>
  <si>
    <t>1.1.11.3</t>
  </si>
  <si>
    <t>1.1.12.1</t>
  </si>
  <si>
    <t>1.1.12.2</t>
  </si>
  <si>
    <t>1.1.12.3</t>
  </si>
  <si>
    <t>1.2.1.1</t>
  </si>
  <si>
    <t>1.2.1.3</t>
  </si>
  <si>
    <t>1.2.1.4</t>
  </si>
  <si>
    <t>1.2.1.5</t>
  </si>
  <si>
    <t>1.2.1.6</t>
  </si>
  <si>
    <t>1.2.1.7</t>
  </si>
  <si>
    <t>1.2.2.1</t>
  </si>
  <si>
    <t>1.2.2.2</t>
  </si>
  <si>
    <t>1.2.2.3</t>
  </si>
  <si>
    <t>1.2.3.1</t>
  </si>
  <si>
    <t>1.2.6.1</t>
  </si>
  <si>
    <t>1.2.6.2</t>
  </si>
  <si>
    <t>1.2.6.3</t>
  </si>
  <si>
    <t>1.2.6.4</t>
  </si>
  <si>
    <t>1.2.6.5</t>
  </si>
  <si>
    <t>1.2.6.6</t>
  </si>
  <si>
    <t>1.2.6.7</t>
  </si>
  <si>
    <t>1.2.7.1</t>
  </si>
  <si>
    <t>1.2.7.6</t>
  </si>
  <si>
    <t>1.2.7.7</t>
  </si>
  <si>
    <t>1.2.8.5</t>
  </si>
  <si>
    <t>1.2.8.7</t>
  </si>
  <si>
    <t>1.2.9.1</t>
  </si>
  <si>
    <t>1.2.9.2</t>
  </si>
  <si>
    <t>1.2.9.3</t>
  </si>
  <si>
    <t>1.2.9.5</t>
  </si>
  <si>
    <t>1.2.10.3</t>
  </si>
  <si>
    <t>1.2.10.5</t>
  </si>
  <si>
    <t>1.2.10.7</t>
  </si>
  <si>
    <t>1.2.11.1</t>
  </si>
  <si>
    <t>1.2.11.2</t>
  </si>
  <si>
    <t>1.2.11.3</t>
  </si>
  <si>
    <t>1.2.11.4</t>
  </si>
  <si>
    <t>1.2.11.5</t>
  </si>
  <si>
    <t>1.2.12.1</t>
  </si>
  <si>
    <t>1.2.12.2</t>
  </si>
  <si>
    <t>1.2.13.1</t>
  </si>
  <si>
    <t>1.2.13.2</t>
  </si>
  <si>
    <t>1.2.13.3</t>
  </si>
  <si>
    <t>1.2.14.1</t>
  </si>
  <si>
    <t>1.2.14.2</t>
  </si>
  <si>
    <t>1.2.14.3</t>
  </si>
  <si>
    <t>1.2.14.4</t>
  </si>
  <si>
    <t>1.3.1.1</t>
  </si>
  <si>
    <t>1.3.1.2</t>
  </si>
  <si>
    <t>1.3.1.3</t>
  </si>
  <si>
    <t>1.3.1.4</t>
  </si>
  <si>
    <t>1.3.1.5</t>
  </si>
  <si>
    <t>1.3.1.6</t>
  </si>
  <si>
    <t>1.3.1.7</t>
  </si>
  <si>
    <t>1.3.3.1</t>
  </si>
  <si>
    <t>1.3.3.2</t>
  </si>
  <si>
    <t>1.3.3.3</t>
  </si>
  <si>
    <t>1.3.3.4</t>
  </si>
  <si>
    <t>1.3.3.5</t>
  </si>
  <si>
    <t>1.3.3.6</t>
  </si>
  <si>
    <t>1.3.4.1</t>
  </si>
  <si>
    <t>1.3.4.2</t>
  </si>
  <si>
    <t>1.3.5.1</t>
  </si>
  <si>
    <t>1.3.5.2</t>
  </si>
  <si>
    <t>1.3.6.1</t>
  </si>
  <si>
    <t>1.3.6.2</t>
  </si>
  <si>
    <t>1.3.6.4</t>
  </si>
  <si>
    <t>1.3.7.1</t>
  </si>
  <si>
    <t>1.3.10.2</t>
  </si>
  <si>
    <t>1.3.10.4</t>
  </si>
  <si>
    <t>1.3.10.5</t>
  </si>
  <si>
    <t>1.4.1.1</t>
  </si>
  <si>
    <t>1.4.1.2</t>
  </si>
  <si>
    <t>1.4.1.3</t>
  </si>
  <si>
    <t>1.4.2.1</t>
  </si>
  <si>
    <t>1.4.2.2</t>
  </si>
  <si>
    <t>1.4.2.3</t>
  </si>
  <si>
    <t>1.4.2.4</t>
  </si>
  <si>
    <t>1.4.2.5</t>
  </si>
  <si>
    <t>1.4.2.6</t>
  </si>
  <si>
    <t>1.4.2.7</t>
  </si>
  <si>
    <t>1.4.2.8</t>
  </si>
  <si>
    <t>1.4.3.1</t>
  </si>
  <si>
    <t>1.4.3.2</t>
  </si>
  <si>
    <t>1.4.3.3</t>
  </si>
  <si>
    <t>1.4.3.4</t>
  </si>
  <si>
    <t>1.4.3.5</t>
  </si>
  <si>
    <t>1.4.4.1</t>
  </si>
  <si>
    <t>1.4.4.2</t>
  </si>
  <si>
    <t>1.4.4.3</t>
  </si>
  <si>
    <t>1.4.4.4</t>
  </si>
  <si>
    <t>1.4.4.5</t>
  </si>
  <si>
    <t>1.4.5.1</t>
  </si>
  <si>
    <t>1.4.5.2</t>
  </si>
  <si>
    <t>1.4.5.3</t>
  </si>
  <si>
    <t>1.4.5.4</t>
  </si>
  <si>
    <t>1.4.5.5</t>
  </si>
  <si>
    <t>1.4.6.1</t>
  </si>
  <si>
    <t>1.4.6.2</t>
  </si>
  <si>
    <t>1.4.6.3</t>
  </si>
  <si>
    <t>1.4.6.4</t>
  </si>
  <si>
    <t>1.4.6.5</t>
  </si>
  <si>
    <t>1.4.6.6</t>
  </si>
  <si>
    <t>1.4.6.7</t>
  </si>
  <si>
    <t>1.4.6.8</t>
  </si>
  <si>
    <t>1.4.7.1</t>
  </si>
  <si>
    <t>1.4.7.2</t>
  </si>
  <si>
    <t>1.4.7.3</t>
  </si>
  <si>
    <t>1.4.8.1</t>
  </si>
  <si>
    <t>1.4.8.2</t>
  </si>
  <si>
    <t>1.4.8.3</t>
  </si>
  <si>
    <t>Remarque (si évaluation &lt;6)</t>
  </si>
  <si>
    <t>Remarques (si évaluation &lt;6)</t>
  </si>
  <si>
    <t>Commentaires (obligatoires en cas de note &lt;6.0) :</t>
  </si>
  <si>
    <t>2.2.9 Procédure d'évaluation. Grille des évaluations (par la-le FE)</t>
  </si>
  <si>
    <t>2.2.9 Objectifs évaluateurs des objectifs particuliers (par la-le 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</si>
</sst>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x14ac:knownFonts="1">
    <font>
      <sz val="11"/>
      <color theme="1"/>
      <name val="Calibri"/>
      <family val="2"/>
      <scheme val="minor"/>
    </font>
    <font>
      <b/>
      <sz val="11"/>
      <color theme="1"/>
      <name val="Calibri"/>
      <family val="2"/>
      <scheme val="minor"/>
    </font>
    <font>
      <b/>
      <sz val="10"/>
      <color rgb="FF000000"/>
      <name val="Arial"/>
      <family val="2"/>
    </font>
    <font>
      <sz val="10"/>
      <color rgb="FF000000"/>
      <name val="Arial"/>
      <family val="2"/>
    </font>
    <font>
      <sz val="10"/>
      <color theme="1"/>
      <name val="Arial"/>
      <family val="2"/>
    </font>
    <font>
      <b/>
      <i/>
      <sz val="10"/>
      <color theme="1"/>
      <name val="Arial"/>
      <family val="2"/>
    </font>
    <font>
      <b/>
      <sz val="10"/>
      <color theme="1"/>
      <name val="Arial"/>
      <family val="2"/>
    </font>
    <font>
      <i/>
      <sz val="10"/>
      <color theme="1"/>
      <name val="Arial"/>
      <family val="2"/>
    </font>
    <font>
      <sz val="10"/>
      <name val="Arial"/>
      <family val="2"/>
    </font>
    <font>
      <b/>
      <sz val="10"/>
      <color theme="1"/>
      <name val="Webdings"/>
      <family val="1"/>
      <charset val="2"/>
    </font>
    <font>
      <sz val="10"/>
      <color rgb="FF000000"/>
      <name val="Webdings"/>
      <family val="1"/>
      <charset val="2"/>
    </font>
    <font>
      <b/>
      <u val="double"/>
      <sz val="10"/>
      <color theme="1"/>
      <name val="Arial"/>
      <family val="2"/>
    </font>
    <font>
      <b/>
      <sz val="10"/>
      <name val="Arial"/>
      <family val="2"/>
    </font>
    <font>
      <sz val="10"/>
      <color rgb="FFFF0000"/>
      <name val="Arial"/>
      <family val="2"/>
    </font>
    <font>
      <b/>
      <u val="double"/>
      <sz val="10"/>
      <name val="Arial"/>
      <family val="2"/>
    </font>
    <font>
      <b/>
      <sz val="10"/>
      <color rgb="FFFF0000"/>
      <name val="Arial"/>
      <family val="2"/>
    </font>
    <font>
      <sz val="10"/>
      <color indexed="8"/>
      <name val="Arial"/>
      <family val="2"/>
    </font>
    <font>
      <sz val="10"/>
      <color theme="0"/>
      <name val="Arial"/>
      <family val="2"/>
    </font>
    <font>
      <b/>
      <sz val="11"/>
      <color theme="1"/>
      <name val="Arial"/>
      <family val="2"/>
    </font>
    <font>
      <sz val="8"/>
      <color theme="1"/>
      <name val="Arial"/>
      <family val="2"/>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9" tint="0.59999389629810485"/>
        <bgColor indexed="64"/>
      </patternFill>
    </fill>
  </fills>
  <borders count="32">
    <border>
      <left/>
      <right/>
      <top/>
      <bottom/>
      <diagonal/>
    </border>
    <border>
      <left/>
      <right/>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style="thin">
        <color indexed="22"/>
      </left>
      <right style="thin">
        <color indexed="22"/>
      </right>
      <top style="thin">
        <color indexed="22"/>
      </top>
      <bottom style="thin">
        <color indexed="22"/>
      </bottom>
      <diagonal/>
    </border>
    <border>
      <left style="thin">
        <color indexed="22"/>
      </left>
      <right/>
      <top/>
      <bottom/>
      <diagonal/>
    </border>
    <border>
      <left/>
      <right/>
      <top style="thin">
        <color auto="1"/>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right/>
      <top/>
      <bottom style="thick">
        <color rgb="FFFF0000"/>
      </bottom>
      <diagonal/>
    </border>
    <border>
      <left/>
      <right style="thick">
        <color rgb="FFFF0000"/>
      </right>
      <top/>
      <bottom style="thin">
        <color indexed="64"/>
      </bottom>
      <diagonal/>
    </border>
    <border>
      <left/>
      <right style="thick">
        <color indexed="64"/>
      </right>
      <top/>
      <bottom style="thick">
        <color indexed="64"/>
      </bottom>
      <diagonal/>
    </border>
  </borders>
  <cellStyleXfs count="1">
    <xf numFmtId="0" fontId="0" fillId="0" borderId="0"/>
  </cellStyleXfs>
  <cellXfs count="175">
    <xf numFmtId="0" fontId="0" fillId="0" borderId="0" xfId="0"/>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wrapText="1"/>
    </xf>
    <xf numFmtId="0" fontId="3"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horizontal="left" vertical="center" wrapText="1"/>
    </xf>
    <xf numFmtId="0" fontId="7" fillId="0" borderId="0" xfId="0" applyFont="1" applyAlignment="1">
      <alignment horizontal="left" vertical="center"/>
    </xf>
    <xf numFmtId="0" fontId="4" fillId="0" borderId="10" xfId="0" applyFont="1" applyBorder="1" applyAlignment="1">
      <alignment horizontal="left" vertical="center" wrapText="1"/>
    </xf>
    <xf numFmtId="0" fontId="4" fillId="0" borderId="0" xfId="0" applyFont="1"/>
    <xf numFmtId="0" fontId="4" fillId="0" borderId="0" xfId="0" applyFont="1" applyAlignment="1">
      <alignment vertical="center"/>
    </xf>
    <xf numFmtId="0" fontId="6" fillId="0" borderId="0" xfId="0" applyFont="1"/>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center"/>
    </xf>
    <xf numFmtId="0" fontId="4" fillId="0" borderId="1" xfId="0" applyFont="1" applyBorder="1"/>
    <xf numFmtId="0" fontId="6" fillId="2" borderId="0" xfId="0" applyFont="1" applyFill="1" applyAlignment="1">
      <alignment vertical="center" wrapText="1"/>
    </xf>
    <xf numFmtId="0" fontId="4" fillId="2" borderId="0" xfId="0" applyFont="1" applyFill="1" applyAlignment="1">
      <alignment horizontal="left" vertical="center"/>
    </xf>
    <xf numFmtId="0" fontId="4" fillId="0" borderId="0" xfId="0" applyFont="1" applyAlignment="1">
      <alignment horizontal="left"/>
    </xf>
    <xf numFmtId="0" fontId="6" fillId="2" borderId="0" xfId="0" applyFont="1" applyFill="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xf>
    <xf numFmtId="0" fontId="3" fillId="0" borderId="7" xfId="0" applyFont="1" applyBorder="1" applyAlignment="1">
      <alignment horizontal="left" vertical="center" wrapText="1"/>
    </xf>
    <xf numFmtId="0" fontId="3" fillId="0" borderId="10" xfId="0" applyFont="1" applyBorder="1" applyAlignment="1">
      <alignment horizontal="left" vertical="center"/>
    </xf>
    <xf numFmtId="0" fontId="3" fillId="0" borderId="9" xfId="0" applyFont="1" applyBorder="1" applyAlignment="1">
      <alignment horizontal="left" vertical="center"/>
    </xf>
    <xf numFmtId="0" fontId="6" fillId="2" borderId="0" xfId="0" applyFont="1" applyFill="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9" fillId="0" borderId="0" xfId="0" applyFont="1" applyAlignment="1">
      <alignment horizontal="center" vertical="center"/>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6" fillId="2" borderId="9" xfId="0" applyFont="1" applyFill="1" applyBorder="1" applyAlignment="1">
      <alignment horizontal="left" vertic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3" fillId="4" borderId="4" xfId="0" applyFont="1" applyFill="1" applyBorder="1" applyAlignment="1">
      <alignment horizontal="center" vertical="center"/>
    </xf>
    <xf numFmtId="0" fontId="5" fillId="4" borderId="0" xfId="0" applyFont="1" applyFill="1" applyAlignment="1">
      <alignment horizontal="center" vertical="center"/>
    </xf>
    <xf numFmtId="0" fontId="7" fillId="4" borderId="0" xfId="0" applyFont="1" applyFill="1" applyAlignment="1">
      <alignment horizontal="left" vertical="center"/>
    </xf>
    <xf numFmtId="0" fontId="2" fillId="2" borderId="4" xfId="0" applyFont="1" applyFill="1" applyBorder="1" applyAlignment="1">
      <alignment horizontal="center" vertical="center"/>
    </xf>
    <xf numFmtId="0" fontId="2" fillId="2" borderId="6"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6" xfId="0" applyFont="1" applyFill="1" applyBorder="1" applyAlignment="1">
      <alignment horizontal="center" vertical="center"/>
    </xf>
    <xf numFmtId="0" fontId="6"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center" vertical="center" wrapText="1"/>
    </xf>
    <xf numFmtId="0" fontId="6" fillId="4" borderId="0" xfId="0" applyFont="1" applyFill="1" applyAlignment="1">
      <alignment horizontal="center" vertical="center" wrapText="1"/>
    </xf>
    <xf numFmtId="0" fontId="6" fillId="2" borderId="0" xfId="0" applyFont="1" applyFill="1"/>
    <xf numFmtId="0" fontId="6" fillId="4" borderId="0" xfId="0" applyFont="1" applyFill="1" applyAlignment="1">
      <alignment horizontal="left" vertical="center"/>
    </xf>
    <xf numFmtId="0" fontId="12" fillId="2" borderId="0" xfId="0" applyFont="1" applyFill="1" applyAlignment="1">
      <alignment horizontal="center" vertical="center"/>
    </xf>
    <xf numFmtId="0" fontId="6" fillId="2" borderId="0" xfId="0" applyFont="1" applyFill="1" applyAlignment="1">
      <alignment horizontal="center"/>
    </xf>
    <xf numFmtId="164" fontId="11" fillId="4" borderId="0" xfId="0" applyNumberFormat="1" applyFont="1" applyFill="1" applyAlignment="1">
      <alignment horizontal="center" vertical="center"/>
    </xf>
    <xf numFmtId="2" fontId="12" fillId="2" borderId="0" xfId="0" applyNumberFormat="1" applyFont="1" applyFill="1" applyAlignment="1">
      <alignment horizontal="center" vertical="center"/>
    </xf>
    <xf numFmtId="0" fontId="6" fillId="2" borderId="0" xfId="0" applyFont="1" applyFill="1" applyAlignment="1">
      <alignment horizontal="left" vertical="center" wrapText="1"/>
    </xf>
    <xf numFmtId="0" fontId="4" fillId="0" borderId="0" xfId="0" applyFont="1" applyAlignment="1">
      <alignment horizontal="left" vertical="top" wrapText="1"/>
    </xf>
    <xf numFmtId="0" fontId="6" fillId="0" borderId="0" xfId="0" applyFont="1" applyAlignment="1">
      <alignment horizontal="left" vertical="center" wrapText="1"/>
    </xf>
    <xf numFmtId="164" fontId="13" fillId="0" borderId="0" xfId="0" applyNumberFormat="1" applyFont="1" applyAlignment="1">
      <alignment horizontal="center" vertical="center"/>
    </xf>
    <xf numFmtId="0" fontId="13" fillId="0" borderId="0" xfId="0" applyFont="1" applyAlignment="1">
      <alignment horizontal="center" vertical="center"/>
    </xf>
    <xf numFmtId="1" fontId="4" fillId="0" borderId="0" xfId="0" applyNumberFormat="1" applyFont="1" applyAlignment="1">
      <alignment horizontal="center" vertical="center"/>
    </xf>
    <xf numFmtId="1" fontId="4" fillId="0" borderId="0" xfId="0" applyNumberFormat="1" applyFont="1" applyAlignment="1">
      <alignment horizontal="center"/>
    </xf>
    <xf numFmtId="1" fontId="6" fillId="2" borderId="0" xfId="0" applyNumberFormat="1" applyFont="1" applyFill="1" applyAlignment="1">
      <alignment horizontal="center"/>
    </xf>
    <xf numFmtId="1" fontId="8" fillId="0" borderId="0" xfId="0" applyNumberFormat="1" applyFont="1" applyAlignment="1">
      <alignment horizontal="center" vertical="center"/>
    </xf>
    <xf numFmtId="1" fontId="4" fillId="3" borderId="0" xfId="0" applyNumberFormat="1" applyFont="1" applyFill="1" applyAlignment="1">
      <alignment horizontal="center"/>
    </xf>
    <xf numFmtId="0" fontId="6" fillId="3" borderId="0" xfId="0" applyFont="1" applyFill="1" applyAlignment="1">
      <alignment horizontal="center" vertical="center"/>
    </xf>
    <xf numFmtId="1" fontId="6" fillId="2" borderId="0" xfId="0" applyNumberFormat="1" applyFont="1" applyFill="1" applyAlignment="1">
      <alignment horizontal="center" vertical="center"/>
    </xf>
    <xf numFmtId="4" fontId="6" fillId="2" borderId="0" xfId="0" applyNumberFormat="1" applyFont="1" applyFill="1" applyAlignment="1">
      <alignment horizontal="center" vertical="center"/>
    </xf>
    <xf numFmtId="0" fontId="6" fillId="4" borderId="0" xfId="0" applyFont="1" applyFill="1" applyAlignment="1">
      <alignment vertical="center" wrapText="1"/>
    </xf>
    <xf numFmtId="164" fontId="11" fillId="4" borderId="0" xfId="0" applyNumberFormat="1" applyFont="1" applyFill="1" applyAlignment="1">
      <alignment horizontal="center" vertical="center" wrapText="1"/>
    </xf>
    <xf numFmtId="0" fontId="6" fillId="4" borderId="0" xfId="0" applyFont="1" applyFill="1" applyAlignment="1">
      <alignment horizontal="left" vertical="center" wrapText="1"/>
    </xf>
    <xf numFmtId="164" fontId="14" fillId="4" borderId="0" xfId="0" applyNumberFormat="1" applyFont="1" applyFill="1" applyAlignment="1">
      <alignment horizontal="center" vertical="center"/>
    </xf>
    <xf numFmtId="0" fontId="6" fillId="4" borderId="0" xfId="0" applyFont="1" applyFill="1" applyAlignment="1">
      <alignment horizontal="left"/>
    </xf>
    <xf numFmtId="0" fontId="6" fillId="2" borderId="0" xfId="0" applyFont="1" applyFill="1" applyAlignment="1">
      <alignment vertical="center"/>
    </xf>
    <xf numFmtId="0" fontId="6" fillId="4" borderId="0" xfId="0" applyFont="1" applyFill="1" applyAlignment="1">
      <alignment vertical="center"/>
    </xf>
    <xf numFmtId="0" fontId="0" fillId="0" borderId="0" xfId="0" applyAlignment="1">
      <alignment vertical="center" wrapText="1"/>
    </xf>
    <xf numFmtId="0" fontId="4" fillId="4" borderId="0" xfId="0" applyFont="1" applyFill="1" applyAlignment="1">
      <alignment horizontal="center" vertical="center"/>
    </xf>
    <xf numFmtId="0" fontId="3" fillId="2" borderId="9" xfId="0" applyFont="1" applyFill="1" applyBorder="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left" vertical="center"/>
    </xf>
    <xf numFmtId="49" fontId="4" fillId="0" borderId="0" xfId="0" applyNumberFormat="1" applyFont="1" applyAlignment="1">
      <alignment horizontal="left" vertical="center"/>
    </xf>
    <xf numFmtId="4" fontId="4" fillId="0" borderId="0" xfId="0" applyNumberFormat="1" applyFont="1" applyAlignment="1">
      <alignment horizontal="center" vertical="center"/>
    </xf>
    <xf numFmtId="165" fontId="4" fillId="0" borderId="0" xfId="0" applyNumberFormat="1" applyFont="1" applyAlignment="1">
      <alignment horizontal="center" vertical="center"/>
    </xf>
    <xf numFmtId="0" fontId="6" fillId="0" borderId="0" xfId="0" applyFont="1" applyAlignment="1">
      <alignment horizontal="justify" vertical="center"/>
    </xf>
    <xf numFmtId="2" fontId="4" fillId="4" borderId="0" xfId="0" applyNumberFormat="1" applyFont="1" applyFill="1" applyAlignment="1">
      <alignment horizontal="center" vertical="center"/>
    </xf>
    <xf numFmtId="9" fontId="4" fillId="0" borderId="0" xfId="0" applyNumberFormat="1" applyFont="1" applyAlignment="1">
      <alignment horizontal="center" vertical="center"/>
    </xf>
    <xf numFmtId="0" fontId="15" fillId="0" borderId="0" xfId="0" applyFont="1" applyAlignment="1">
      <alignment horizontal="left" vertical="center"/>
    </xf>
    <xf numFmtId="1" fontId="4" fillId="0" borderId="0" xfId="0" applyNumberFormat="1" applyFont="1" applyAlignment="1" applyProtection="1">
      <alignment horizontal="center"/>
      <protection locked="0"/>
    </xf>
    <xf numFmtId="0" fontId="4" fillId="0" borderId="0" xfId="0" applyFont="1" applyAlignment="1" applyProtection="1">
      <alignment horizontal="left" vertical="center"/>
      <protection locked="0"/>
    </xf>
    <xf numFmtId="2" fontId="4" fillId="0" borderId="0" xfId="0" applyNumberFormat="1" applyFont="1" applyAlignment="1" applyProtection="1">
      <alignment horizontal="center" vertical="center"/>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center" vertical="center"/>
      <protection locked="0"/>
    </xf>
    <xf numFmtId="0" fontId="4" fillId="4" borderId="0" xfId="0" applyFont="1" applyFill="1" applyAlignment="1" applyProtection="1">
      <alignment horizontal="center" vertical="center"/>
      <protection locked="0"/>
    </xf>
    <xf numFmtId="14" fontId="4" fillId="0" borderId="0" xfId="0" applyNumberFormat="1" applyFont="1" applyAlignment="1" applyProtection="1">
      <alignment horizontal="left" vertical="center"/>
      <protection locked="0"/>
    </xf>
    <xf numFmtId="0" fontId="6"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right" vertical="center"/>
    </xf>
    <xf numFmtId="0" fontId="6" fillId="0" borderId="0" xfId="0" applyFont="1" applyAlignment="1">
      <alignment horizontal="center" vertical="center"/>
    </xf>
    <xf numFmtId="0" fontId="6" fillId="4" borderId="0" xfId="0" applyFont="1" applyFill="1" applyAlignment="1">
      <alignment horizontal="right" vertical="center"/>
    </xf>
    <xf numFmtId="0" fontId="4" fillId="4" borderId="0" xfId="0" applyFont="1" applyFill="1" applyAlignment="1">
      <alignment horizontal="left" vertical="center"/>
    </xf>
    <xf numFmtId="0" fontId="6" fillId="4" borderId="13" xfId="0" applyFont="1" applyFill="1" applyBorder="1" applyAlignment="1">
      <alignment vertical="center" wrapText="1"/>
    </xf>
    <xf numFmtId="4" fontId="6" fillId="4" borderId="14" xfId="0" applyNumberFormat="1" applyFont="1" applyFill="1" applyBorder="1" applyAlignment="1">
      <alignment horizontal="center" vertical="center"/>
    </xf>
    <xf numFmtId="49" fontId="6" fillId="4" borderId="11" xfId="0" applyNumberFormat="1" applyFont="1" applyFill="1" applyBorder="1" applyAlignment="1">
      <alignment horizontal="right" vertical="center" wrapText="1"/>
    </xf>
    <xf numFmtId="0" fontId="4" fillId="4" borderId="12" xfId="0" applyFont="1" applyFill="1" applyBorder="1" applyAlignment="1">
      <alignment vertical="center"/>
    </xf>
    <xf numFmtId="0" fontId="12" fillId="4" borderId="0" xfId="0" applyFont="1" applyFill="1" applyAlignment="1">
      <alignment horizontal="left" vertical="center"/>
    </xf>
    <xf numFmtId="0" fontId="6" fillId="4" borderId="12" xfId="0" applyFont="1" applyFill="1" applyBorder="1" applyAlignment="1">
      <alignment horizontal="left" vertical="center"/>
    </xf>
    <xf numFmtId="14" fontId="6" fillId="0" borderId="0" xfId="0" applyNumberFormat="1" applyFont="1"/>
    <xf numFmtId="0" fontId="16" fillId="0" borderId="15" xfId="0" applyFont="1" applyBorder="1" applyAlignment="1">
      <alignment horizontal="left" vertical="center" wrapText="1"/>
    </xf>
    <xf numFmtId="0" fontId="16" fillId="4" borderId="15" xfId="0" applyFont="1" applyFill="1" applyBorder="1" applyAlignment="1">
      <alignment horizontal="left" vertical="center" wrapText="1"/>
    </xf>
    <xf numFmtId="0" fontId="17" fillId="0" borderId="0" xfId="0" applyFont="1" applyAlignment="1">
      <alignment horizontal="center" vertical="center"/>
    </xf>
    <xf numFmtId="0" fontId="4" fillId="4" borderId="0" xfId="0" applyFont="1" applyFill="1" applyAlignment="1" applyProtection="1">
      <alignment horizontal="left" vertical="center"/>
      <protection locked="0"/>
    </xf>
    <xf numFmtId="0" fontId="3" fillId="0" borderId="8" xfId="0" applyFont="1" applyBorder="1" applyAlignment="1">
      <alignment horizontal="left" vertical="center"/>
    </xf>
    <xf numFmtId="0" fontId="3" fillId="0" borderId="8" xfId="0" applyFont="1" applyBorder="1" applyAlignment="1">
      <alignment horizontal="left" vertical="center" wrapText="1"/>
    </xf>
    <xf numFmtId="0" fontId="10" fillId="0" borderId="8" xfId="0" applyFont="1" applyBorder="1" applyAlignment="1">
      <alignment horizontal="left" vertical="center" wrapText="1"/>
    </xf>
    <xf numFmtId="0" fontId="4" fillId="0" borderId="17" xfId="0" applyFont="1" applyBorder="1"/>
    <xf numFmtId="0" fontId="17" fillId="0" borderId="0" xfId="0" applyFont="1"/>
    <xf numFmtId="2" fontId="11" fillId="4" borderId="0" xfId="0" applyNumberFormat="1" applyFont="1" applyFill="1" applyAlignment="1">
      <alignment horizontal="center" vertical="center"/>
    </xf>
    <xf numFmtId="2" fontId="6" fillId="4" borderId="0" xfId="0" applyNumberFormat="1" applyFont="1" applyFill="1" applyAlignment="1">
      <alignment horizontal="center" vertical="center"/>
    </xf>
    <xf numFmtId="2" fontId="4" fillId="0" borderId="0" xfId="0" applyNumberFormat="1" applyFont="1" applyAlignment="1">
      <alignment horizontal="center" vertical="center"/>
    </xf>
    <xf numFmtId="0" fontId="4" fillId="0" borderId="22" xfId="0" applyFont="1" applyBorder="1" applyAlignment="1">
      <alignment horizontal="left" vertical="center"/>
    </xf>
    <xf numFmtId="0" fontId="4" fillId="0" borderId="25" xfId="0" applyFont="1" applyBorder="1" applyAlignment="1">
      <alignment horizontal="left" vertical="center"/>
    </xf>
    <xf numFmtId="0" fontId="18" fillId="0" borderId="0" xfId="0" applyFont="1" applyAlignment="1">
      <alignment horizontal="left" vertical="center"/>
    </xf>
    <xf numFmtId="0" fontId="12" fillId="0" borderId="0" xfId="0" applyFont="1" applyAlignment="1">
      <alignment horizontal="right" vertical="center"/>
    </xf>
    <xf numFmtId="0" fontId="18" fillId="0" borderId="0" xfId="0" applyFont="1" applyAlignment="1">
      <alignment vertical="center"/>
    </xf>
    <xf numFmtId="0" fontId="6" fillId="0" borderId="0" xfId="0" applyFont="1" applyAlignment="1">
      <alignment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pplyProtection="1">
      <alignment horizontal="center" vertical="center"/>
      <protection locked="0"/>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pplyProtection="1">
      <alignment horizontal="center" vertical="center"/>
      <protection locked="0"/>
    </xf>
    <xf numFmtId="0" fontId="6" fillId="2" borderId="18" xfId="0" applyFont="1" applyFill="1" applyBorder="1" applyAlignment="1">
      <alignment horizontal="center" vertical="center"/>
    </xf>
    <xf numFmtId="0" fontId="6" fillId="2" borderId="19" xfId="0" applyFont="1" applyFill="1" applyBorder="1" applyAlignment="1">
      <alignment vertical="center"/>
    </xf>
    <xf numFmtId="0" fontId="6" fillId="2" borderId="19" xfId="0" applyFont="1" applyFill="1" applyBorder="1" applyAlignment="1">
      <alignment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vertical="center"/>
    </xf>
    <xf numFmtId="2" fontId="4" fillId="2" borderId="0" xfId="0" applyNumberFormat="1" applyFont="1" applyFill="1" applyAlignment="1">
      <alignment horizontal="center" vertical="center"/>
    </xf>
    <xf numFmtId="0" fontId="6" fillId="2" borderId="1" xfId="0" applyFont="1" applyFill="1" applyBorder="1" applyAlignment="1">
      <alignment horizontal="left" vertical="center" wrapText="1"/>
    </xf>
    <xf numFmtId="0" fontId="6"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6" fillId="4" borderId="1" xfId="0" applyFont="1" applyFill="1" applyBorder="1" applyAlignment="1">
      <alignment horizontal="right" vertical="center"/>
    </xf>
    <xf numFmtId="0" fontId="6" fillId="4" borderId="1" xfId="0" applyFont="1" applyFill="1" applyBorder="1" applyAlignment="1">
      <alignment horizontal="left" vertical="center"/>
    </xf>
    <xf numFmtId="9" fontId="4" fillId="2" borderId="0" xfId="0" applyNumberFormat="1" applyFont="1" applyFill="1" applyAlignment="1">
      <alignment horizontal="center" vertical="center"/>
    </xf>
    <xf numFmtId="164" fontId="14" fillId="4" borderId="28" xfId="0" applyNumberFormat="1" applyFont="1" applyFill="1" applyBorder="1" applyAlignment="1">
      <alignment horizontal="center" vertical="center"/>
    </xf>
    <xf numFmtId="164" fontId="14" fillId="4" borderId="29" xfId="0" applyNumberFormat="1" applyFont="1" applyFill="1" applyBorder="1" applyAlignment="1">
      <alignment horizontal="center" vertical="center"/>
    </xf>
    <xf numFmtId="0" fontId="4" fillId="0" borderId="1" xfId="0" applyFont="1" applyBorder="1" applyAlignment="1">
      <alignment horizontal="left" vertical="center"/>
    </xf>
    <xf numFmtId="2" fontId="4" fillId="4" borderId="1" xfId="0" applyNumberFormat="1" applyFont="1" applyFill="1" applyBorder="1" applyAlignment="1">
      <alignment horizontal="center" vertical="center"/>
    </xf>
    <xf numFmtId="9"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0" fontId="6" fillId="2" borderId="1" xfId="0" applyFont="1" applyFill="1" applyBorder="1" applyAlignment="1">
      <alignment horizontal="left" vertical="center"/>
    </xf>
    <xf numFmtId="0" fontId="4" fillId="2" borderId="1" xfId="0" applyFont="1" applyFill="1" applyBorder="1" applyAlignment="1">
      <alignment horizontal="left" vertical="center"/>
    </xf>
    <xf numFmtId="0" fontId="4" fillId="2" borderId="30" xfId="0" applyFont="1" applyFill="1" applyBorder="1" applyAlignment="1">
      <alignment horizontal="left" vertical="center"/>
    </xf>
    <xf numFmtId="0" fontId="4" fillId="4" borderId="31" xfId="0" applyFont="1" applyFill="1" applyBorder="1" applyAlignment="1">
      <alignment vertical="center"/>
    </xf>
    <xf numFmtId="165" fontId="6" fillId="4" borderId="28" xfId="0" applyNumberFormat="1" applyFont="1" applyFill="1" applyBorder="1" applyAlignment="1">
      <alignment horizontal="center" vertical="center"/>
    </xf>
    <xf numFmtId="0" fontId="19" fillId="0" borderId="0" xfId="0" applyFont="1" applyAlignment="1">
      <alignment horizontal="left" vertical="center"/>
    </xf>
    <xf numFmtId="0" fontId="6" fillId="4" borderId="0" xfId="0" applyFont="1" applyFill="1" applyAlignment="1" applyProtection="1">
      <alignment horizontal="left" vertical="center"/>
      <protection locked="0"/>
    </xf>
    <xf numFmtId="0" fontId="4" fillId="0" borderId="16" xfId="0" applyFont="1" applyBorder="1" applyAlignment="1">
      <alignment horizontal="center" vertical="center"/>
    </xf>
    <xf numFmtId="0" fontId="0" fillId="0" borderId="16" xfId="0" applyBorder="1" applyAlignment="1">
      <alignment horizontal="center" vertical="center"/>
    </xf>
    <xf numFmtId="0" fontId="4" fillId="4" borderId="16" xfId="0" applyFont="1" applyFill="1" applyBorder="1" applyAlignment="1">
      <alignment horizontal="center" vertical="center"/>
    </xf>
    <xf numFmtId="0" fontId="0" fillId="4" borderId="16" xfId="0" applyFill="1" applyBorder="1" applyAlignment="1">
      <alignment horizontal="center" vertical="center"/>
    </xf>
    <xf numFmtId="0" fontId="6" fillId="2" borderId="27" xfId="0" applyFont="1" applyFill="1" applyBorder="1" applyAlignment="1">
      <alignment horizontal="left" vertical="center" wrapText="1"/>
    </xf>
    <xf numFmtId="0" fontId="4" fillId="0" borderId="0" xfId="0" applyFont="1" applyAlignment="1">
      <alignment horizontal="left" vertical="center"/>
    </xf>
    <xf numFmtId="0" fontId="4" fillId="0" borderId="0" xfId="0" applyFont="1" applyAlignment="1" applyProtection="1">
      <alignment horizontal="left" vertical="center" wrapText="1"/>
      <protection locked="0"/>
    </xf>
    <xf numFmtId="0" fontId="4" fillId="0" borderId="0" xfId="0" applyFont="1" applyAlignment="1">
      <alignment horizontal="center" vertical="center"/>
    </xf>
    <xf numFmtId="0" fontId="0" fillId="0" borderId="0" xfId="0" applyAlignment="1">
      <alignment horizontal="center" vertical="center"/>
    </xf>
    <xf numFmtId="2" fontId="4" fillId="0" borderId="0" xfId="0" applyNumberFormat="1" applyFont="1" applyAlignment="1" applyProtection="1">
      <alignment horizontal="center" vertical="center"/>
      <protection locked="0"/>
    </xf>
    <xf numFmtId="1" fontId="4" fillId="0" borderId="0" xfId="0" applyNumberFormat="1" applyFont="1" applyAlignment="1">
      <alignment horizontal="center" vertical="center"/>
    </xf>
    <xf numFmtId="0" fontId="6"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pplyProtection="1">
      <alignment horizontal="left" vertical="center" wrapText="1"/>
      <protection locked="0"/>
    </xf>
  </cellXfs>
  <cellStyles count="1">
    <cellStyle name="Normal" xfId="0" builtinId="0"/>
  </cellStyles>
  <dxfs count="29">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patternType="none">
          <bgColor auto="1"/>
        </patternFill>
      </fill>
    </dxf>
    <dxf>
      <fill>
        <patternFill>
          <bgColor theme="6" tint="0.59996337778862885"/>
        </patternFill>
      </fill>
    </dxf>
  </dxfs>
  <tableStyles count="0" defaultTableStyle="TableStyleMedium2" defaultPivotStyle="PivotStyleMedium9"/>
  <colors>
    <mruColors>
      <color rgb="FFFFDC6D"/>
      <color rgb="FF29FF8A"/>
      <color rgb="FFFFD03B"/>
      <color rgb="FF00EE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41</xdr:row>
      <xdr:rowOff>0</xdr:rowOff>
    </xdr:from>
    <xdr:to>
      <xdr:col>3</xdr:col>
      <xdr:colOff>284925</xdr:colOff>
      <xdr:row>71</xdr:row>
      <xdr:rowOff>18440</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6315075"/>
          <a:ext cx="6600000" cy="48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9525</xdr:colOff>
      <xdr:row>2</xdr:row>
      <xdr:rowOff>9526</xdr:rowOff>
    </xdr:from>
    <xdr:to>
      <xdr:col>7</xdr:col>
      <xdr:colOff>1735455</xdr:colOff>
      <xdr:row>2</xdr:row>
      <xdr:rowOff>1549223</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1953875" y="495301"/>
          <a:ext cx="1733550" cy="1545412"/>
        </a:xfrm>
        <a:prstGeom prst="rect">
          <a:avLst/>
        </a:prstGeom>
      </xdr:spPr>
    </xdr:pic>
    <xdr:clientData/>
  </xdr:twoCellAnchor>
  <xdr:twoCellAnchor editAs="oneCell">
    <xdr:from>
      <xdr:col>0</xdr:col>
      <xdr:colOff>0</xdr:colOff>
      <xdr:row>72</xdr:row>
      <xdr:rowOff>0</xdr:rowOff>
    </xdr:from>
    <xdr:to>
      <xdr:col>1</xdr:col>
      <xdr:colOff>2628546</xdr:colOff>
      <xdr:row>79</xdr:row>
      <xdr:rowOff>60811</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0" y="33327975"/>
          <a:ext cx="2828571" cy="11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24</xdr:row>
      <xdr:rowOff>0</xdr:rowOff>
    </xdr:from>
    <xdr:to>
      <xdr:col>0</xdr:col>
      <xdr:colOff>2828571</xdr:colOff>
      <xdr:row>31</xdr:row>
      <xdr:rowOff>57001</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3238500"/>
          <a:ext cx="2828571" cy="1190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34</xdr:row>
      <xdr:rowOff>114300</xdr:rowOff>
    </xdr:from>
    <xdr:to>
      <xdr:col>0</xdr:col>
      <xdr:colOff>2876199</xdr:colOff>
      <xdr:row>41</xdr:row>
      <xdr:rowOff>152254</xdr:rowOff>
    </xdr:to>
    <xdr:pic>
      <xdr:nvPicPr>
        <xdr:cNvPr id="4" name="Imag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66675" y="6629400"/>
          <a:ext cx="2809524" cy="11714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4</xdr:col>
      <xdr:colOff>542031</xdr:colOff>
      <xdr:row>56</xdr:row>
      <xdr:rowOff>85006</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3619500"/>
          <a:ext cx="7152381" cy="575238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3"/>
  <sheetViews>
    <sheetView tabSelected="1" workbookViewId="0">
      <selection activeCell="F3" sqref="F3"/>
    </sheetView>
  </sheetViews>
  <sheetFormatPr baseColWidth="10" defaultColWidth="9.109375" defaultRowHeight="13.2" x14ac:dyDescent="0.25"/>
  <cols>
    <col min="1" max="1" width="11.5546875" style="9" customWidth="1"/>
    <col min="2" max="2" width="72.6640625" style="9" customWidth="1"/>
    <col min="3" max="3" width="10.44140625" style="9" customWidth="1"/>
    <col min="4" max="4" width="12.33203125" style="9" bestFit="1" customWidth="1"/>
    <col min="5" max="5" width="14.33203125" style="9" customWidth="1"/>
    <col min="6" max="6" width="9.33203125" style="9" customWidth="1"/>
    <col min="7" max="16384" width="9.109375" style="9"/>
  </cols>
  <sheetData>
    <row r="1" spans="1:6" ht="46.5" customHeight="1" x14ac:dyDescent="0.25">
      <c r="A1" s="127" t="s">
        <v>0</v>
      </c>
      <c r="C1" s="119" t="s">
        <v>1</v>
      </c>
      <c r="D1" s="119" t="s">
        <v>2</v>
      </c>
    </row>
    <row r="2" spans="1:6" s="10" customFormat="1" ht="36" customHeight="1" x14ac:dyDescent="0.3">
      <c r="A2" s="136" t="s">
        <v>3</v>
      </c>
      <c r="B2" s="137" t="s">
        <v>4</v>
      </c>
      <c r="C2" s="137" t="s">
        <v>5</v>
      </c>
      <c r="D2" s="138" t="s">
        <v>6</v>
      </c>
      <c r="E2" s="139" t="s">
        <v>7</v>
      </c>
      <c r="F2" s="140" t="s">
        <v>8</v>
      </c>
    </row>
    <row r="3" spans="1:6" ht="19.5" customHeight="1" x14ac:dyDescent="0.25">
      <c r="A3" s="129">
        <v>1</v>
      </c>
      <c r="B3" s="123" t="s">
        <v>9</v>
      </c>
      <c r="C3" s="130" t="s">
        <v>10</v>
      </c>
      <c r="D3" s="130" t="s">
        <v>1</v>
      </c>
      <c r="E3" s="130" t="s">
        <v>1</v>
      </c>
      <c r="F3" s="131" t="s">
        <v>2</v>
      </c>
    </row>
    <row r="4" spans="1:6" ht="19.5" customHeight="1" x14ac:dyDescent="0.25">
      <c r="A4" s="129">
        <v>2</v>
      </c>
      <c r="B4" s="123" t="s">
        <v>11</v>
      </c>
      <c r="C4" s="130" t="s">
        <v>10</v>
      </c>
      <c r="D4" s="130" t="s">
        <v>1</v>
      </c>
      <c r="E4" s="130" t="s">
        <v>1</v>
      </c>
      <c r="F4" s="131" t="s">
        <v>2</v>
      </c>
    </row>
    <row r="5" spans="1:6" ht="19.5" customHeight="1" x14ac:dyDescent="0.25">
      <c r="A5" s="129">
        <v>3</v>
      </c>
      <c r="B5" s="123" t="s">
        <v>12</v>
      </c>
      <c r="C5" s="130" t="s">
        <v>13</v>
      </c>
      <c r="D5" s="130" t="s">
        <v>2</v>
      </c>
      <c r="E5" s="130" t="s">
        <v>1</v>
      </c>
      <c r="F5" s="131" t="s">
        <v>2</v>
      </c>
    </row>
    <row r="6" spans="1:6" ht="19.5" customHeight="1" x14ac:dyDescent="0.25">
      <c r="A6" s="129">
        <v>4</v>
      </c>
      <c r="B6" s="123" t="s">
        <v>14</v>
      </c>
      <c r="C6" s="130" t="s">
        <v>10</v>
      </c>
      <c r="D6" s="130" t="s">
        <v>2</v>
      </c>
      <c r="E6" s="130" t="s">
        <v>2</v>
      </c>
      <c r="F6" s="132" t="s">
        <v>15</v>
      </c>
    </row>
    <row r="7" spans="1:6" ht="19.5" customHeight="1" x14ac:dyDescent="0.25">
      <c r="A7" s="129">
        <v>5</v>
      </c>
      <c r="B7" s="123" t="s">
        <v>16</v>
      </c>
      <c r="C7" s="130" t="s">
        <v>10</v>
      </c>
      <c r="D7" s="130" t="s">
        <v>1</v>
      </c>
      <c r="E7" s="130" t="s">
        <v>1</v>
      </c>
      <c r="F7" s="131" t="s">
        <v>2</v>
      </c>
    </row>
    <row r="8" spans="1:6" ht="19.5" customHeight="1" x14ac:dyDescent="0.25">
      <c r="A8" s="129">
        <v>6</v>
      </c>
      <c r="B8" s="123" t="s">
        <v>17</v>
      </c>
      <c r="C8" s="130" t="s">
        <v>13</v>
      </c>
      <c r="D8" s="130" t="s">
        <v>2</v>
      </c>
      <c r="E8" s="130" t="s">
        <v>1</v>
      </c>
      <c r="F8" s="131" t="s">
        <v>2</v>
      </c>
    </row>
    <row r="9" spans="1:6" ht="19.5" customHeight="1" x14ac:dyDescent="0.25">
      <c r="A9" s="129">
        <v>7</v>
      </c>
      <c r="B9" s="123" t="s">
        <v>18</v>
      </c>
      <c r="C9" s="130" t="s">
        <v>19</v>
      </c>
      <c r="D9" s="130" t="s">
        <v>1</v>
      </c>
      <c r="E9" s="130" t="s">
        <v>1</v>
      </c>
      <c r="F9" s="132" t="s">
        <v>15</v>
      </c>
    </row>
    <row r="10" spans="1:6" ht="19.5" customHeight="1" x14ac:dyDescent="0.25">
      <c r="A10" s="133">
        <v>8</v>
      </c>
      <c r="B10" s="124" t="s">
        <v>20</v>
      </c>
      <c r="C10" s="134" t="s">
        <v>13</v>
      </c>
      <c r="D10" s="134" t="s">
        <v>2</v>
      </c>
      <c r="E10" s="134" t="s">
        <v>1</v>
      </c>
      <c r="F10" s="135" t="s">
        <v>2</v>
      </c>
    </row>
    <row r="11" spans="1:6" ht="12.75" customHeight="1" x14ac:dyDescent="0.25">
      <c r="F11" s="118"/>
    </row>
    <row r="12" spans="1:6" ht="12.75" customHeight="1" x14ac:dyDescent="0.25">
      <c r="A12" s="15"/>
      <c r="B12" s="19" t="s">
        <v>21</v>
      </c>
    </row>
    <row r="13" spans="1:6" ht="12.75" customHeight="1" x14ac:dyDescent="0.25">
      <c r="A13" s="16"/>
      <c r="B13" s="16"/>
      <c r="C13" s="16"/>
      <c r="D13" s="16"/>
      <c r="E13" s="16"/>
      <c r="F13" s="16"/>
    </row>
    <row r="14" spans="1:6" ht="12.75" customHeight="1" x14ac:dyDescent="0.25"/>
    <row r="15" spans="1:6" ht="12.75" customHeight="1" x14ac:dyDescent="0.25">
      <c r="A15" s="11" t="s">
        <v>22</v>
      </c>
    </row>
    <row r="16" spans="1:6" ht="12.75" customHeight="1" x14ac:dyDescent="0.25"/>
    <row r="17" spans="1:2" ht="12.75" customHeight="1" x14ac:dyDescent="0.25">
      <c r="A17" s="11" t="s">
        <v>23</v>
      </c>
    </row>
    <row r="18" spans="1:2" ht="12.75" customHeight="1" x14ac:dyDescent="0.25">
      <c r="A18" s="9" t="s">
        <v>24</v>
      </c>
    </row>
    <row r="19" spans="1:2" ht="12.75" customHeight="1" x14ac:dyDescent="0.25">
      <c r="A19" s="9" t="s">
        <v>25</v>
      </c>
    </row>
    <row r="20" spans="1:2" ht="12.75" customHeight="1" x14ac:dyDescent="0.25">
      <c r="A20" s="9" t="s">
        <v>26</v>
      </c>
    </row>
    <row r="21" spans="1:2" ht="12.75" customHeight="1" x14ac:dyDescent="0.25">
      <c r="A21" s="9" t="s">
        <v>27</v>
      </c>
    </row>
    <row r="22" spans="1:2" ht="12.75" customHeight="1" x14ac:dyDescent="0.25">
      <c r="A22" s="9" t="s">
        <v>28</v>
      </c>
    </row>
    <row r="23" spans="1:2" ht="12.75" customHeight="1" x14ac:dyDescent="0.25">
      <c r="A23" s="9" t="s">
        <v>29</v>
      </c>
    </row>
    <row r="24" spans="1:2" ht="12.75" customHeight="1" x14ac:dyDescent="0.25"/>
    <row r="25" spans="1:2" ht="12.75" customHeight="1" x14ac:dyDescent="0.25">
      <c r="A25" s="11" t="s">
        <v>30</v>
      </c>
    </row>
    <row r="26" spans="1:2" ht="12.75" customHeight="1" x14ac:dyDescent="0.25">
      <c r="A26" s="9" t="s">
        <v>31</v>
      </c>
    </row>
    <row r="27" spans="1:2" ht="12.75" customHeight="1" x14ac:dyDescent="0.25">
      <c r="A27" s="9" t="s">
        <v>32</v>
      </c>
    </row>
    <row r="28" spans="1:2" ht="12.75" customHeight="1" x14ac:dyDescent="0.25">
      <c r="B28" s="9" t="s">
        <v>33</v>
      </c>
    </row>
    <row r="29" spans="1:2" ht="12.75" customHeight="1" x14ac:dyDescent="0.25">
      <c r="B29" s="9" t="s">
        <v>34</v>
      </c>
    </row>
    <row r="30" spans="1:2" ht="12.75" customHeight="1" x14ac:dyDescent="0.25">
      <c r="B30" s="9" t="s">
        <v>35</v>
      </c>
    </row>
    <row r="31" spans="1:2" ht="12.75" customHeight="1" x14ac:dyDescent="0.25">
      <c r="B31" s="9" t="s">
        <v>36</v>
      </c>
    </row>
    <row r="32" spans="1:2" ht="12.75" customHeight="1" x14ac:dyDescent="0.25">
      <c r="B32" s="9" t="s">
        <v>37</v>
      </c>
    </row>
    <row r="33" spans="1:2" ht="12.75" customHeight="1" x14ac:dyDescent="0.25">
      <c r="B33" s="9" t="s">
        <v>38</v>
      </c>
    </row>
    <row r="34" spans="1:2" ht="12.75" customHeight="1" x14ac:dyDescent="0.25">
      <c r="B34" s="9" t="s">
        <v>39</v>
      </c>
    </row>
    <row r="35" spans="1:2" ht="12.75" customHeight="1" x14ac:dyDescent="0.25">
      <c r="A35" s="9" t="s">
        <v>40</v>
      </c>
    </row>
    <row r="36" spans="1:2" ht="12.75" customHeight="1" x14ac:dyDescent="0.25">
      <c r="A36" s="9" t="s">
        <v>41</v>
      </c>
    </row>
    <row r="37" spans="1:2" ht="12.75" customHeight="1" x14ac:dyDescent="0.25"/>
    <row r="38" spans="1:2" ht="12.75" customHeight="1" x14ac:dyDescent="0.25">
      <c r="A38" s="11" t="s">
        <v>42</v>
      </c>
    </row>
    <row r="39" spans="1:2" ht="18.75" customHeight="1" x14ac:dyDescent="0.25">
      <c r="A39" s="9" t="s">
        <v>43</v>
      </c>
    </row>
    <row r="40" spans="1:2" ht="12.75" customHeight="1" x14ac:dyDescent="0.25"/>
    <row r="41" spans="1:2" ht="12.75" customHeight="1" x14ac:dyDescent="0.25">
      <c r="A41" s="110" t="s">
        <v>44</v>
      </c>
    </row>
    <row r="42" spans="1:2" ht="12.75" customHeight="1" x14ac:dyDescent="0.25"/>
    <row r="43" spans="1:2" ht="12.75" customHeight="1" x14ac:dyDescent="0.25"/>
    <row r="44" spans="1:2" ht="12.75" customHeight="1" x14ac:dyDescent="0.25"/>
    <row r="45" spans="1:2" ht="12.75" customHeight="1" x14ac:dyDescent="0.25"/>
    <row r="46" spans="1:2" ht="12.75" customHeight="1" x14ac:dyDescent="0.25"/>
    <row r="47" spans="1:2" ht="12.75" customHeight="1" x14ac:dyDescent="0.25"/>
    <row r="48" spans="1:2"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sheetProtection sheet="1" objects="1" scenarios="1" selectLockedCells="1"/>
  <conditionalFormatting sqref="F3:F10">
    <cfRule type="cellIs" dxfId="28" priority="1" operator="equal">
      <formula>"OUI"</formula>
    </cfRule>
  </conditionalFormatting>
  <dataValidations count="1">
    <dataValidation type="list" showInputMessage="1" showErrorMessage="1" sqref="F3:F5 F7:F8 F10" xr:uid="{00000000-0002-0000-0000-000000000000}">
      <formula1>$C$1:$D$1</formula1>
    </dataValidation>
  </dataValidations>
  <pageMargins left="0.62992125984251968" right="0.23622047244094491" top="0.74803149606299213" bottom="0.74803149606299213" header="0.31496062992125984" footer="0.31496062992125984"/>
  <pageSetup paperSize="9" scale="63" orientation="portrait" r:id="rId1"/>
  <headerFooter>
    <oddHeader>&amp;L&amp;"Arial,Normal"&amp;9Association faîtière Géomaticiens / Géomaticiennes Suisse
www.formation-geomatique.ch&amp;C&amp;"Arial,Gras"&amp;10Documentation&amp;R&amp;G</oddHeader>
    <oddFooter>&amp;C&amp;"Arial,Normal"&amp;10&amp;D</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4"/>
  <sheetViews>
    <sheetView zoomScaleNormal="100" workbookViewId="0">
      <selection activeCell="F1" sqref="F1:G1"/>
    </sheetView>
  </sheetViews>
  <sheetFormatPr baseColWidth="10" defaultColWidth="9.109375" defaultRowHeight="13.2" x14ac:dyDescent="0.3"/>
  <cols>
    <col min="1" max="1" width="3" style="4" bestFit="1" customWidth="1"/>
    <col min="2" max="2" width="69.109375" style="4" customWidth="1"/>
    <col min="3" max="3" width="2.88671875" style="14" bestFit="1" customWidth="1"/>
    <col min="4" max="4" width="20.109375" style="14" bestFit="1" customWidth="1"/>
    <col min="5" max="5" width="22.6640625" style="14" bestFit="1" customWidth="1"/>
    <col min="6" max="6" width="15.5546875" style="14" bestFit="1" customWidth="1"/>
    <col min="7" max="7" width="45.6640625" style="14" customWidth="1"/>
    <col min="8" max="8" width="30.6640625" style="14" customWidth="1"/>
    <col min="9" max="14" width="9.109375" style="14"/>
    <col min="15" max="16384" width="9.109375" style="12"/>
  </cols>
  <sheetData>
    <row r="1" spans="1:14" ht="30" customHeight="1" x14ac:dyDescent="0.25">
      <c r="A1" s="5" t="s">
        <v>563</v>
      </c>
      <c r="B1" s="12"/>
      <c r="C1" s="101"/>
      <c r="D1" s="11"/>
      <c r="E1" s="102" t="s">
        <v>45</v>
      </c>
      <c r="F1" s="160"/>
      <c r="G1" s="160"/>
    </row>
    <row r="2" spans="1:14" ht="26.4" x14ac:dyDescent="0.3">
      <c r="B2" s="28" t="s">
        <v>46</v>
      </c>
      <c r="C2" s="82"/>
      <c r="D2" s="20" t="s">
        <v>47</v>
      </c>
      <c r="E2" s="49" t="s">
        <v>48</v>
      </c>
      <c r="F2" s="52" t="s">
        <v>49</v>
      </c>
      <c r="G2" s="61" t="s">
        <v>50</v>
      </c>
    </row>
    <row r="3" spans="1:14" ht="168" customHeight="1" x14ac:dyDescent="0.3">
      <c r="B3" s="60" t="s">
        <v>51</v>
      </c>
      <c r="D3" s="14">
        <f>SUM(D8:D19,D21:D30,D32:D37,D42,D44)</f>
        <v>0</v>
      </c>
      <c r="E3" s="14">
        <f>SUM(F8:F19,F21:F30,F32:F37,F42,F44)</f>
        <v>0</v>
      </c>
      <c r="F3" s="120" t="str">
        <f>IF(E3=0,"-",(E3/D3))</f>
        <v>-</v>
      </c>
      <c r="G3" s="60" t="s">
        <v>52</v>
      </c>
      <c r="I3" s="113">
        <v>1</v>
      </c>
      <c r="J3" s="113">
        <v>2</v>
      </c>
      <c r="K3" s="113">
        <v>3</v>
      </c>
      <c r="L3" s="113">
        <v>4</v>
      </c>
      <c r="M3" s="113">
        <v>5</v>
      </c>
      <c r="N3" s="113">
        <v>6</v>
      </c>
    </row>
    <row r="4" spans="1:14" ht="39.6" x14ac:dyDescent="0.3">
      <c r="B4" s="6" t="s">
        <v>53</v>
      </c>
    </row>
    <row r="5" spans="1:14" ht="23.25" customHeight="1" x14ac:dyDescent="0.3">
      <c r="A5" s="32" t="s">
        <v>54</v>
      </c>
      <c r="B5" s="7" t="s">
        <v>55</v>
      </c>
      <c r="D5" s="100">
        <f>COUNTA(D8:D11,D13:D16,D18:D19,D21:D24,D26:D29,D32:D33,D36:D37)</f>
        <v>0</v>
      </c>
      <c r="E5" s="7" t="s">
        <v>56</v>
      </c>
      <c r="J5" s="113">
        <v>2</v>
      </c>
    </row>
    <row r="6" spans="1:14" ht="24.75" customHeight="1" thickBot="1" x14ac:dyDescent="0.35">
      <c r="A6" s="43" t="s">
        <v>57</v>
      </c>
      <c r="B6" s="44" t="s">
        <v>58</v>
      </c>
      <c r="D6" s="100">
        <f>COUNTA(D12,D17,D25,D30,D34,D35,D42,D44)</f>
        <v>0</v>
      </c>
      <c r="E6" s="99" t="s">
        <v>59</v>
      </c>
      <c r="J6" s="113">
        <v>8</v>
      </c>
    </row>
    <row r="7" spans="1:14" ht="13.8" thickBot="1" x14ac:dyDescent="0.35">
      <c r="A7" s="29"/>
      <c r="B7" s="30" t="s">
        <v>60</v>
      </c>
      <c r="C7" s="31" t="s">
        <v>61</v>
      </c>
      <c r="D7" s="49" t="s">
        <v>62</v>
      </c>
      <c r="E7" s="49" t="s">
        <v>63</v>
      </c>
      <c r="F7" s="49" t="s">
        <v>64</v>
      </c>
      <c r="G7" s="20" t="s">
        <v>4</v>
      </c>
      <c r="H7" s="20" t="s">
        <v>65</v>
      </c>
    </row>
    <row r="8" spans="1:14" ht="39.6" x14ac:dyDescent="0.3">
      <c r="A8" s="1">
        <v>1</v>
      </c>
      <c r="B8" s="3" t="s">
        <v>66</v>
      </c>
      <c r="C8" s="33" t="s">
        <v>67</v>
      </c>
      <c r="D8" s="95"/>
      <c r="E8" s="95"/>
      <c r="F8" s="14">
        <f>D8*E8</f>
        <v>0</v>
      </c>
      <c r="G8" s="95"/>
      <c r="H8" s="95"/>
    </row>
    <row r="9" spans="1:14" ht="52.8" x14ac:dyDescent="0.3">
      <c r="A9" s="2">
        <v>2</v>
      </c>
      <c r="B9" s="23" t="s">
        <v>68</v>
      </c>
      <c r="C9" s="34" t="s">
        <v>67</v>
      </c>
      <c r="D9" s="95"/>
      <c r="E9" s="95"/>
      <c r="F9" s="14">
        <f t="shared" ref="F9:F19" si="0">D9*E9</f>
        <v>0</v>
      </c>
      <c r="G9" s="95"/>
      <c r="H9" s="95"/>
    </row>
    <row r="10" spans="1:14" ht="52.8" x14ac:dyDescent="0.3">
      <c r="A10" s="2">
        <v>3</v>
      </c>
      <c r="B10" s="23" t="s">
        <v>69</v>
      </c>
      <c r="C10" s="34" t="s">
        <v>67</v>
      </c>
      <c r="D10" s="95"/>
      <c r="E10" s="95"/>
      <c r="F10" s="14">
        <f t="shared" si="0"/>
        <v>0</v>
      </c>
      <c r="G10" s="95"/>
      <c r="H10" s="95"/>
    </row>
    <row r="11" spans="1:14" ht="40.200000000000003" thickBot="1" x14ac:dyDescent="0.35">
      <c r="A11" s="24">
        <v>4</v>
      </c>
      <c r="B11" s="25" t="s">
        <v>70</v>
      </c>
      <c r="C11" s="35" t="s">
        <v>67</v>
      </c>
      <c r="D11" s="95"/>
      <c r="E11" s="95"/>
      <c r="F11" s="14">
        <f t="shared" si="0"/>
        <v>0</v>
      </c>
      <c r="G11" s="95"/>
      <c r="H11" s="95"/>
    </row>
    <row r="12" spans="1:14" ht="53.4" thickBot="1" x14ac:dyDescent="0.35">
      <c r="A12" s="39">
        <v>5</v>
      </c>
      <c r="B12" s="40" t="s">
        <v>71</v>
      </c>
      <c r="C12" s="42" t="s">
        <v>57</v>
      </c>
      <c r="D12" s="96"/>
      <c r="E12" s="96"/>
      <c r="F12" s="80">
        <f t="shared" si="0"/>
        <v>0</v>
      </c>
      <c r="G12" s="96"/>
      <c r="H12" s="95"/>
    </row>
    <row r="13" spans="1:14" ht="52.8" x14ac:dyDescent="0.3">
      <c r="A13" s="1">
        <v>6</v>
      </c>
      <c r="B13" s="3" t="s">
        <v>72</v>
      </c>
      <c r="C13" s="33" t="s">
        <v>67</v>
      </c>
      <c r="D13" s="95"/>
      <c r="E13" s="95"/>
      <c r="F13" s="14">
        <f t="shared" si="0"/>
        <v>0</v>
      </c>
      <c r="G13" s="95"/>
      <c r="H13" s="95"/>
    </row>
    <row r="14" spans="1:14" ht="52.8" x14ac:dyDescent="0.3">
      <c r="A14" s="2">
        <v>7</v>
      </c>
      <c r="B14" s="23" t="s">
        <v>73</v>
      </c>
      <c r="C14" s="34" t="s">
        <v>67</v>
      </c>
      <c r="D14" s="95"/>
      <c r="E14" s="95"/>
      <c r="F14" s="14">
        <f t="shared" si="0"/>
        <v>0</v>
      </c>
      <c r="G14" s="95"/>
      <c r="H14" s="95"/>
    </row>
    <row r="15" spans="1:14" ht="39.6" x14ac:dyDescent="0.3">
      <c r="A15" s="2">
        <v>8</v>
      </c>
      <c r="B15" s="23" t="s">
        <v>74</v>
      </c>
      <c r="C15" s="34" t="s">
        <v>67</v>
      </c>
      <c r="D15" s="95"/>
      <c r="E15" s="95"/>
      <c r="F15" s="14">
        <f t="shared" si="0"/>
        <v>0</v>
      </c>
      <c r="G15" s="95"/>
      <c r="H15" s="95"/>
    </row>
    <row r="16" spans="1:14" ht="53.4" thickBot="1" x14ac:dyDescent="0.35">
      <c r="A16" s="24">
        <v>9</v>
      </c>
      <c r="B16" s="25" t="s">
        <v>75</v>
      </c>
      <c r="C16" s="35" t="s">
        <v>67</v>
      </c>
      <c r="D16" s="95"/>
      <c r="E16" s="95"/>
      <c r="F16" s="14">
        <f t="shared" si="0"/>
        <v>0</v>
      </c>
      <c r="G16" s="95"/>
      <c r="H16" s="95"/>
    </row>
    <row r="17" spans="1:8" ht="53.4" thickBot="1" x14ac:dyDescent="0.35">
      <c r="A17" s="39">
        <v>10</v>
      </c>
      <c r="B17" s="40" t="s">
        <v>76</v>
      </c>
      <c r="C17" s="41" t="s">
        <v>57</v>
      </c>
      <c r="D17" s="96"/>
      <c r="E17" s="96"/>
      <c r="F17" s="80">
        <f t="shared" si="0"/>
        <v>0</v>
      </c>
      <c r="G17" s="96"/>
      <c r="H17" s="95"/>
    </row>
    <row r="18" spans="1:8" ht="39.6" x14ac:dyDescent="0.3">
      <c r="A18" s="1">
        <v>11</v>
      </c>
      <c r="B18" s="3" t="s">
        <v>77</v>
      </c>
      <c r="C18" s="33" t="s">
        <v>67</v>
      </c>
      <c r="D18" s="95"/>
      <c r="E18" s="95"/>
      <c r="F18" s="14">
        <f t="shared" si="0"/>
        <v>0</v>
      </c>
      <c r="G18" s="95"/>
      <c r="H18" s="95"/>
    </row>
    <row r="19" spans="1:8" ht="53.4" thickBot="1" x14ac:dyDescent="0.35">
      <c r="A19" s="24">
        <v>12</v>
      </c>
      <c r="B19" s="25" t="s">
        <v>78</v>
      </c>
      <c r="C19" s="35" t="s">
        <v>67</v>
      </c>
      <c r="D19" s="95"/>
      <c r="E19" s="95"/>
      <c r="F19" s="14">
        <f t="shared" si="0"/>
        <v>0</v>
      </c>
      <c r="G19" s="95"/>
      <c r="H19" s="95"/>
    </row>
    <row r="20" spans="1:8" ht="13.8" thickBot="1" x14ac:dyDescent="0.35">
      <c r="A20" s="29"/>
      <c r="B20" s="30" t="s">
        <v>79</v>
      </c>
      <c r="C20" s="45" t="s">
        <v>61</v>
      </c>
      <c r="D20" s="49" t="s">
        <v>62</v>
      </c>
      <c r="E20" s="49" t="s">
        <v>63</v>
      </c>
      <c r="F20" s="49" t="s">
        <v>64</v>
      </c>
      <c r="G20" s="20" t="s">
        <v>4</v>
      </c>
      <c r="H20" s="20" t="s">
        <v>65</v>
      </c>
    </row>
    <row r="21" spans="1:8" ht="52.8" x14ac:dyDescent="0.3">
      <c r="A21" s="1">
        <v>1</v>
      </c>
      <c r="B21" s="3" t="s">
        <v>80</v>
      </c>
      <c r="C21" s="33" t="s">
        <v>67</v>
      </c>
      <c r="D21" s="95"/>
      <c r="E21" s="95"/>
      <c r="F21" s="14">
        <f>D21*E21</f>
        <v>0</v>
      </c>
      <c r="G21" s="95"/>
      <c r="H21" s="95"/>
    </row>
    <row r="22" spans="1:8" ht="52.8" x14ac:dyDescent="0.3">
      <c r="A22" s="2">
        <v>2</v>
      </c>
      <c r="B22" s="23" t="s">
        <v>81</v>
      </c>
      <c r="C22" s="34" t="s">
        <v>67</v>
      </c>
      <c r="D22" s="95"/>
      <c r="E22" s="95"/>
      <c r="F22" s="14">
        <f t="shared" ref="F22:F30" si="1">D22*E22</f>
        <v>0</v>
      </c>
      <c r="G22" s="95"/>
      <c r="H22" s="95"/>
    </row>
    <row r="23" spans="1:8" ht="52.8" x14ac:dyDescent="0.3">
      <c r="A23" s="2">
        <v>3</v>
      </c>
      <c r="B23" s="23" t="s">
        <v>82</v>
      </c>
      <c r="C23" s="34" t="s">
        <v>67</v>
      </c>
      <c r="D23" s="95"/>
      <c r="E23" s="95"/>
      <c r="F23" s="14">
        <f t="shared" si="1"/>
        <v>0</v>
      </c>
      <c r="G23" s="95"/>
      <c r="H23" s="95"/>
    </row>
    <row r="24" spans="1:8" ht="66.599999999999994" thickBot="1" x14ac:dyDescent="0.35">
      <c r="A24" s="24">
        <v>6</v>
      </c>
      <c r="B24" s="25" t="s">
        <v>83</v>
      </c>
      <c r="C24" s="35" t="s">
        <v>67</v>
      </c>
      <c r="D24" s="95"/>
      <c r="E24" s="95"/>
      <c r="F24" s="14">
        <f t="shared" si="1"/>
        <v>0</v>
      </c>
      <c r="G24" s="95"/>
      <c r="H24" s="95"/>
    </row>
    <row r="25" spans="1:8" ht="53.4" thickBot="1" x14ac:dyDescent="0.35">
      <c r="A25" s="39">
        <v>9</v>
      </c>
      <c r="B25" s="40" t="s">
        <v>84</v>
      </c>
      <c r="C25" s="41" t="s">
        <v>57</v>
      </c>
      <c r="D25" s="96"/>
      <c r="E25" s="96"/>
      <c r="F25" s="80">
        <f t="shared" si="1"/>
        <v>0</v>
      </c>
      <c r="G25" s="96"/>
      <c r="H25" s="95"/>
    </row>
    <row r="26" spans="1:8" ht="79.2" x14ac:dyDescent="0.3">
      <c r="A26" s="1">
        <v>10</v>
      </c>
      <c r="B26" s="3" t="s">
        <v>85</v>
      </c>
      <c r="C26" s="33" t="s">
        <v>67</v>
      </c>
      <c r="D26" s="95"/>
      <c r="E26" s="95"/>
      <c r="F26" s="14">
        <f t="shared" si="1"/>
        <v>0</v>
      </c>
      <c r="G26" s="95"/>
      <c r="H26" s="95"/>
    </row>
    <row r="27" spans="1:8" ht="52.8" x14ac:dyDescent="0.3">
      <c r="A27" s="2">
        <v>11</v>
      </c>
      <c r="B27" s="23" t="s">
        <v>86</v>
      </c>
      <c r="C27" s="34" t="s">
        <v>67</v>
      </c>
      <c r="D27" s="95"/>
      <c r="E27" s="95"/>
      <c r="F27" s="14">
        <f t="shared" si="1"/>
        <v>0</v>
      </c>
      <c r="G27" s="95"/>
      <c r="H27" s="95"/>
    </row>
    <row r="28" spans="1:8" ht="66" x14ac:dyDescent="0.3">
      <c r="A28" s="2">
        <v>12</v>
      </c>
      <c r="B28" s="23" t="s">
        <v>87</v>
      </c>
      <c r="C28" s="34" t="s">
        <v>67</v>
      </c>
      <c r="D28" s="95"/>
      <c r="E28" s="95"/>
      <c r="F28" s="14">
        <f t="shared" si="1"/>
        <v>0</v>
      </c>
      <c r="G28" s="95"/>
      <c r="H28" s="95"/>
    </row>
    <row r="29" spans="1:8" ht="53.4" thickBot="1" x14ac:dyDescent="0.35">
      <c r="A29" s="24">
        <v>13</v>
      </c>
      <c r="B29" s="25" t="s">
        <v>88</v>
      </c>
      <c r="C29" s="35" t="s">
        <v>67</v>
      </c>
      <c r="D29" s="95"/>
      <c r="E29" s="95"/>
      <c r="F29" s="14">
        <f t="shared" si="1"/>
        <v>0</v>
      </c>
      <c r="G29" s="95"/>
      <c r="H29" s="95"/>
    </row>
    <row r="30" spans="1:8" ht="40.200000000000003" thickBot="1" x14ac:dyDescent="0.35">
      <c r="A30" s="39">
        <v>14</v>
      </c>
      <c r="B30" s="40" t="s">
        <v>89</v>
      </c>
      <c r="C30" s="41" t="s">
        <v>57</v>
      </c>
      <c r="D30" s="96"/>
      <c r="E30" s="96"/>
      <c r="F30" s="80">
        <f t="shared" si="1"/>
        <v>0</v>
      </c>
      <c r="G30" s="96"/>
      <c r="H30" s="95"/>
    </row>
    <row r="31" spans="1:8" ht="13.8" thickBot="1" x14ac:dyDescent="0.35">
      <c r="A31" s="29"/>
      <c r="B31" s="30" t="s">
        <v>90</v>
      </c>
      <c r="C31" s="45" t="s">
        <v>61</v>
      </c>
      <c r="D31" s="49" t="s">
        <v>62</v>
      </c>
      <c r="E31" s="49" t="s">
        <v>63</v>
      </c>
      <c r="F31" s="49" t="s">
        <v>64</v>
      </c>
      <c r="G31" s="20" t="s">
        <v>4</v>
      </c>
      <c r="H31" s="20" t="s">
        <v>560</v>
      </c>
    </row>
    <row r="32" spans="1:8" ht="66" x14ac:dyDescent="0.3">
      <c r="A32" s="1">
        <v>1</v>
      </c>
      <c r="B32" s="3" t="s">
        <v>91</v>
      </c>
      <c r="C32" s="33" t="s">
        <v>67</v>
      </c>
      <c r="D32" s="95"/>
      <c r="E32" s="95"/>
      <c r="F32" s="14">
        <f>D32*E32</f>
        <v>0</v>
      </c>
      <c r="G32" s="95"/>
      <c r="H32" s="95"/>
    </row>
    <row r="33" spans="1:8" ht="66.599999999999994" thickBot="1" x14ac:dyDescent="0.35">
      <c r="A33" s="24">
        <v>4</v>
      </c>
      <c r="B33" s="25" t="s">
        <v>92</v>
      </c>
      <c r="C33" s="35" t="s">
        <v>67</v>
      </c>
      <c r="D33" s="95"/>
      <c r="E33" s="95"/>
      <c r="F33" s="14">
        <f t="shared" ref="F33:F37" si="2">D33*E33</f>
        <v>0</v>
      </c>
      <c r="G33" s="95"/>
      <c r="H33" s="95"/>
    </row>
    <row r="34" spans="1:8" ht="53.4" thickBot="1" x14ac:dyDescent="0.35">
      <c r="A34" s="39">
        <v>5</v>
      </c>
      <c r="B34" s="40" t="s">
        <v>93</v>
      </c>
      <c r="C34" s="41" t="s">
        <v>57</v>
      </c>
      <c r="D34" s="96"/>
      <c r="E34" s="96"/>
      <c r="F34" s="80">
        <f t="shared" si="2"/>
        <v>0</v>
      </c>
      <c r="G34" s="96"/>
      <c r="H34" s="95"/>
    </row>
    <row r="35" spans="1:8" ht="40.200000000000003" thickBot="1" x14ac:dyDescent="0.35">
      <c r="A35" s="39">
        <v>6</v>
      </c>
      <c r="B35" s="40" t="s">
        <v>94</v>
      </c>
      <c r="C35" s="42" t="s">
        <v>57</v>
      </c>
      <c r="D35" s="96"/>
      <c r="E35" s="96"/>
      <c r="F35" s="80">
        <f t="shared" si="2"/>
        <v>0</v>
      </c>
      <c r="G35" s="96"/>
      <c r="H35" s="95"/>
    </row>
    <row r="36" spans="1:8" ht="52.8" x14ac:dyDescent="0.3">
      <c r="A36" s="1">
        <v>7</v>
      </c>
      <c r="B36" s="3" t="s">
        <v>95</v>
      </c>
      <c r="C36" s="33" t="s">
        <v>67</v>
      </c>
      <c r="D36" s="95"/>
      <c r="E36" s="95"/>
      <c r="F36" s="14">
        <f t="shared" si="2"/>
        <v>0</v>
      </c>
      <c r="G36" s="95"/>
      <c r="H36" s="95"/>
    </row>
    <row r="37" spans="1:8" ht="52.8" x14ac:dyDescent="0.3">
      <c r="A37" s="2">
        <v>10</v>
      </c>
      <c r="B37" s="23" t="s">
        <v>96</v>
      </c>
      <c r="C37" s="34" t="s">
        <v>67</v>
      </c>
      <c r="D37" s="95"/>
      <c r="E37" s="95"/>
      <c r="F37" s="14">
        <f t="shared" si="2"/>
        <v>0</v>
      </c>
      <c r="G37" s="95"/>
      <c r="H37" s="95"/>
    </row>
    <row r="38" spans="1:8" ht="13.5" customHeight="1" x14ac:dyDescent="0.3">
      <c r="A38" s="46"/>
      <c r="B38" s="47" t="s">
        <v>97</v>
      </c>
      <c r="C38" s="48" t="s">
        <v>61</v>
      </c>
      <c r="D38" s="49" t="s">
        <v>62</v>
      </c>
      <c r="E38" s="49" t="s">
        <v>63</v>
      </c>
      <c r="F38" s="49" t="s">
        <v>64</v>
      </c>
      <c r="G38" s="20" t="s">
        <v>4</v>
      </c>
      <c r="H38" s="20" t="s">
        <v>560</v>
      </c>
    </row>
    <row r="39" spans="1:8" ht="52.8" x14ac:dyDescent="0.3">
      <c r="A39" s="2">
        <v>1</v>
      </c>
      <c r="B39" s="23" t="s">
        <v>98</v>
      </c>
      <c r="C39" s="34" t="s">
        <v>67</v>
      </c>
      <c r="D39" s="14" t="s">
        <v>2</v>
      </c>
      <c r="E39" s="14" t="s">
        <v>2</v>
      </c>
      <c r="F39" s="14" t="s">
        <v>2</v>
      </c>
    </row>
    <row r="40" spans="1:8" ht="52.8" x14ac:dyDescent="0.3">
      <c r="A40" s="2">
        <v>2</v>
      </c>
      <c r="B40" s="23" t="s">
        <v>99</v>
      </c>
      <c r="C40" s="34" t="s">
        <v>67</v>
      </c>
      <c r="D40" s="14" t="s">
        <v>2</v>
      </c>
      <c r="E40" s="14" t="s">
        <v>2</v>
      </c>
      <c r="F40" s="14" t="s">
        <v>2</v>
      </c>
    </row>
    <row r="41" spans="1:8" ht="53.4" thickBot="1" x14ac:dyDescent="0.35">
      <c r="A41" s="24">
        <v>3</v>
      </c>
      <c r="B41" s="25" t="s">
        <v>100</v>
      </c>
      <c r="C41" s="35" t="s">
        <v>67</v>
      </c>
      <c r="D41" s="14" t="s">
        <v>2</v>
      </c>
      <c r="E41" s="14" t="s">
        <v>2</v>
      </c>
      <c r="F41" s="14" t="s">
        <v>2</v>
      </c>
    </row>
    <row r="42" spans="1:8" ht="40.200000000000003" thickBot="1" x14ac:dyDescent="0.35">
      <c r="A42" s="39">
        <v>4</v>
      </c>
      <c r="B42" s="40" t="s">
        <v>101</v>
      </c>
      <c r="C42" s="41" t="s">
        <v>57</v>
      </c>
      <c r="D42" s="96"/>
      <c r="E42" s="96"/>
      <c r="F42" s="80">
        <f t="shared" ref="F42:F44" si="3">D42*E42</f>
        <v>0</v>
      </c>
      <c r="G42" s="96"/>
      <c r="H42" s="95"/>
    </row>
    <row r="43" spans="1:8" ht="40.200000000000003" thickBot="1" x14ac:dyDescent="0.35">
      <c r="A43" s="115">
        <v>5</v>
      </c>
      <c r="B43" s="116" t="s">
        <v>102</v>
      </c>
      <c r="C43" s="117" t="s">
        <v>67</v>
      </c>
      <c r="D43" s="14" t="s">
        <v>2</v>
      </c>
      <c r="E43" s="14" t="s">
        <v>2</v>
      </c>
      <c r="F43" s="14" t="s">
        <v>2</v>
      </c>
    </row>
    <row r="44" spans="1:8" ht="53.4" thickBot="1" x14ac:dyDescent="0.35">
      <c r="A44" s="39">
        <v>6</v>
      </c>
      <c r="B44" s="40" t="s">
        <v>103</v>
      </c>
      <c r="C44" s="41" t="s">
        <v>57</v>
      </c>
      <c r="D44" s="96"/>
      <c r="E44" s="96"/>
      <c r="F44" s="80">
        <f t="shared" si="3"/>
        <v>0</v>
      </c>
      <c r="G44" s="96"/>
      <c r="H44" s="95"/>
    </row>
    <row r="45" spans="1:8" ht="39.6" x14ac:dyDescent="0.3">
      <c r="A45" s="1">
        <v>7</v>
      </c>
      <c r="B45" s="3" t="s">
        <v>104</v>
      </c>
      <c r="C45" s="33" t="s">
        <v>67</v>
      </c>
      <c r="D45" s="14" t="s">
        <v>2</v>
      </c>
      <c r="E45" s="14" t="s">
        <v>2</v>
      </c>
      <c r="F45" s="14" t="s">
        <v>2</v>
      </c>
    </row>
    <row r="46" spans="1:8" ht="52.8" x14ac:dyDescent="0.3">
      <c r="A46" s="2">
        <v>8</v>
      </c>
      <c r="B46" s="23" t="s">
        <v>105</v>
      </c>
      <c r="C46" s="34" t="s">
        <v>67</v>
      </c>
      <c r="D46" s="14" t="s">
        <v>2</v>
      </c>
      <c r="E46" s="14" t="s">
        <v>2</v>
      </c>
      <c r="F46" s="14" t="s">
        <v>2</v>
      </c>
    </row>
    <row r="47" spans="1:8" x14ac:dyDescent="0.3">
      <c r="A47" s="50"/>
      <c r="B47" s="28" t="s">
        <v>106</v>
      </c>
      <c r="C47" s="51"/>
      <c r="D47" s="20" t="s">
        <v>107</v>
      </c>
      <c r="E47" s="20">
        <f>SUM(D50:D57)</f>
        <v>8</v>
      </c>
      <c r="F47" s="52" t="s">
        <v>108</v>
      </c>
      <c r="G47" s="121">
        <f>G49/E47</f>
        <v>0</v>
      </c>
    </row>
    <row r="48" spans="1:8" ht="66.599999999999994" thickBot="1" x14ac:dyDescent="0.35">
      <c r="A48" s="26"/>
      <c r="B48" s="8" t="s">
        <v>109</v>
      </c>
      <c r="C48" s="21"/>
    </row>
    <row r="49" spans="1:8" ht="13.8" thickBot="1" x14ac:dyDescent="0.35">
      <c r="A49" s="29"/>
      <c r="B49" s="30" t="s">
        <v>110</v>
      </c>
      <c r="C49" s="31" t="s">
        <v>61</v>
      </c>
      <c r="D49" s="49" t="s">
        <v>62</v>
      </c>
      <c r="E49" s="49" t="s">
        <v>63</v>
      </c>
      <c r="F49" s="49" t="s">
        <v>64</v>
      </c>
      <c r="G49" s="49">
        <f>SUM(F50:F57)</f>
        <v>0</v>
      </c>
      <c r="H49" s="20" t="s">
        <v>560</v>
      </c>
    </row>
    <row r="50" spans="1:8" ht="14.4" x14ac:dyDescent="0.3">
      <c r="A50" s="1">
        <v>1</v>
      </c>
      <c r="B50" s="1" t="s">
        <v>111</v>
      </c>
      <c r="C50" s="36" t="s">
        <v>67</v>
      </c>
      <c r="D50" s="14">
        <v>1</v>
      </c>
      <c r="E50" s="95"/>
      <c r="F50" s="14">
        <f>D50*E50</f>
        <v>0</v>
      </c>
      <c r="G50" s="95"/>
      <c r="H50" s="95"/>
    </row>
    <row r="51" spans="1:8" ht="14.4" x14ac:dyDescent="0.3">
      <c r="A51" s="2">
        <v>2</v>
      </c>
      <c r="B51" s="2" t="s">
        <v>112</v>
      </c>
      <c r="C51" s="37" t="s">
        <v>67</v>
      </c>
      <c r="D51" s="14">
        <v>1</v>
      </c>
      <c r="E51" s="95"/>
      <c r="F51" s="14">
        <f t="shared" ref="F51:F57" si="4">D51*E51</f>
        <v>0</v>
      </c>
      <c r="G51" s="95"/>
      <c r="H51" s="95"/>
    </row>
    <row r="52" spans="1:8" ht="14.4" x14ac:dyDescent="0.3">
      <c r="A52" s="2">
        <v>3</v>
      </c>
      <c r="B52" s="2" t="s">
        <v>113</v>
      </c>
      <c r="C52" s="37" t="s">
        <v>67</v>
      </c>
      <c r="D52" s="14">
        <v>1</v>
      </c>
      <c r="E52" s="95"/>
      <c r="F52" s="14">
        <f t="shared" si="4"/>
        <v>0</v>
      </c>
      <c r="G52" s="95"/>
      <c r="H52" s="95"/>
    </row>
    <row r="53" spans="1:8" ht="14.4" x14ac:dyDescent="0.3">
      <c r="A53" s="2">
        <v>4</v>
      </c>
      <c r="B53" s="2" t="s">
        <v>114</v>
      </c>
      <c r="C53" s="37" t="s">
        <v>67</v>
      </c>
      <c r="D53" s="14">
        <v>1</v>
      </c>
      <c r="E53" s="95"/>
      <c r="F53" s="14">
        <f t="shared" si="4"/>
        <v>0</v>
      </c>
      <c r="G53" s="95"/>
      <c r="H53" s="95"/>
    </row>
    <row r="54" spans="1:8" ht="14.4" x14ac:dyDescent="0.3">
      <c r="A54" s="2">
        <v>5</v>
      </c>
      <c r="B54" s="2" t="s">
        <v>115</v>
      </c>
      <c r="C54" s="37" t="s">
        <v>67</v>
      </c>
      <c r="D54" s="14">
        <v>1</v>
      </c>
      <c r="E54" s="95"/>
      <c r="F54" s="14">
        <f t="shared" si="4"/>
        <v>0</v>
      </c>
      <c r="G54" s="95"/>
      <c r="H54" s="95"/>
    </row>
    <row r="55" spans="1:8" ht="14.4" x14ac:dyDescent="0.3">
      <c r="A55" s="2">
        <v>6</v>
      </c>
      <c r="B55" s="2" t="s">
        <v>116</v>
      </c>
      <c r="C55" s="37" t="s">
        <v>67</v>
      </c>
      <c r="D55" s="14">
        <v>1</v>
      </c>
      <c r="E55" s="95"/>
      <c r="F55" s="14">
        <f t="shared" si="4"/>
        <v>0</v>
      </c>
      <c r="G55" s="95"/>
      <c r="H55" s="95"/>
    </row>
    <row r="56" spans="1:8" ht="14.4" x14ac:dyDescent="0.3">
      <c r="A56" s="2">
        <v>7</v>
      </c>
      <c r="B56" s="2" t="s">
        <v>117</v>
      </c>
      <c r="C56" s="37" t="s">
        <v>67</v>
      </c>
      <c r="D56" s="14">
        <v>1</v>
      </c>
      <c r="E56" s="95"/>
      <c r="F56" s="14">
        <f t="shared" si="4"/>
        <v>0</v>
      </c>
      <c r="G56" s="95"/>
      <c r="H56" s="95"/>
    </row>
    <row r="57" spans="1:8" ht="14.4" x14ac:dyDescent="0.3">
      <c r="A57" s="2">
        <v>8</v>
      </c>
      <c r="B57" s="2" t="s">
        <v>118</v>
      </c>
      <c r="C57" s="37" t="s">
        <v>67</v>
      </c>
      <c r="D57" s="14">
        <v>1</v>
      </c>
      <c r="E57" s="95"/>
      <c r="F57" s="14">
        <f t="shared" si="4"/>
        <v>0</v>
      </c>
      <c r="G57" s="95"/>
      <c r="H57" s="95"/>
    </row>
    <row r="58" spans="1:8" x14ac:dyDescent="0.3">
      <c r="A58" s="27"/>
      <c r="B58" s="38" t="s">
        <v>119</v>
      </c>
      <c r="C58" s="81"/>
      <c r="D58" s="20" t="s">
        <v>107</v>
      </c>
      <c r="E58" s="20">
        <f>SUM(D61:D69)</f>
        <v>9</v>
      </c>
      <c r="F58" s="52" t="s">
        <v>108</v>
      </c>
      <c r="G58" s="121">
        <f>G60/E58</f>
        <v>0</v>
      </c>
    </row>
    <row r="59" spans="1:8" ht="79.8" thickBot="1" x14ac:dyDescent="0.35">
      <c r="B59" s="6" t="s">
        <v>120</v>
      </c>
      <c r="C59" s="22"/>
    </row>
    <row r="60" spans="1:8" ht="13.8" thickBot="1" x14ac:dyDescent="0.35">
      <c r="A60" s="29"/>
      <c r="B60" s="30" t="s">
        <v>110</v>
      </c>
      <c r="C60" s="31" t="s">
        <v>61</v>
      </c>
      <c r="D60" s="49" t="s">
        <v>62</v>
      </c>
      <c r="E60" s="49" t="s">
        <v>63</v>
      </c>
      <c r="F60" s="49" t="s">
        <v>121</v>
      </c>
      <c r="G60" s="49">
        <f>SUM(F61:F69)</f>
        <v>0</v>
      </c>
      <c r="H60" s="20" t="s">
        <v>560</v>
      </c>
    </row>
    <row r="61" spans="1:8" ht="26.4" x14ac:dyDescent="0.3">
      <c r="A61" s="3">
        <v>1</v>
      </c>
      <c r="B61" s="3" t="s">
        <v>122</v>
      </c>
      <c r="C61" s="33" t="s">
        <v>67</v>
      </c>
      <c r="D61" s="14">
        <v>1</v>
      </c>
      <c r="E61" s="95"/>
      <c r="F61" s="14">
        <f>D61*E61</f>
        <v>0</v>
      </c>
      <c r="G61" s="95"/>
      <c r="H61" s="95"/>
    </row>
    <row r="62" spans="1:8" ht="14.4" x14ac:dyDescent="0.3">
      <c r="A62" s="2">
        <v>2</v>
      </c>
      <c r="B62" s="2" t="s">
        <v>123</v>
      </c>
      <c r="C62" s="37" t="s">
        <v>67</v>
      </c>
      <c r="D62" s="14">
        <v>1</v>
      </c>
      <c r="E62" s="95"/>
      <c r="F62" s="14">
        <f t="shared" ref="F62:F69" si="5">D62*E62</f>
        <v>0</v>
      </c>
      <c r="G62" s="95"/>
      <c r="H62" s="95"/>
    </row>
    <row r="63" spans="1:8" ht="14.4" x14ac:dyDescent="0.3">
      <c r="A63" s="2">
        <v>3</v>
      </c>
      <c r="B63" s="2" t="s">
        <v>124</v>
      </c>
      <c r="C63" s="37" t="s">
        <v>67</v>
      </c>
      <c r="D63" s="14">
        <v>1</v>
      </c>
      <c r="E63" s="95"/>
      <c r="F63" s="14">
        <f t="shared" si="5"/>
        <v>0</v>
      </c>
      <c r="G63" s="95"/>
      <c r="H63" s="95"/>
    </row>
    <row r="64" spans="1:8" ht="14.4" x14ac:dyDescent="0.3">
      <c r="A64" s="2">
        <v>4</v>
      </c>
      <c r="B64" s="2" t="s">
        <v>125</v>
      </c>
      <c r="C64" s="37" t="s">
        <v>67</v>
      </c>
      <c r="D64" s="14">
        <v>1</v>
      </c>
      <c r="E64" s="95"/>
      <c r="F64" s="14">
        <f t="shared" si="5"/>
        <v>0</v>
      </c>
      <c r="G64" s="95"/>
      <c r="H64" s="95"/>
    </row>
    <row r="65" spans="1:8" ht="14.4" x14ac:dyDescent="0.3">
      <c r="A65" s="2">
        <v>5</v>
      </c>
      <c r="B65" s="2" t="s">
        <v>126</v>
      </c>
      <c r="C65" s="37" t="s">
        <v>67</v>
      </c>
      <c r="D65" s="14">
        <v>1</v>
      </c>
      <c r="E65" s="95"/>
      <c r="F65" s="14">
        <f t="shared" si="5"/>
        <v>0</v>
      </c>
      <c r="G65" s="95"/>
      <c r="H65" s="95"/>
    </row>
    <row r="66" spans="1:8" ht="14.4" x14ac:dyDescent="0.3">
      <c r="A66" s="2">
        <v>6</v>
      </c>
      <c r="B66" s="2" t="s">
        <v>127</v>
      </c>
      <c r="C66" s="37" t="s">
        <v>67</v>
      </c>
      <c r="D66" s="14">
        <v>1</v>
      </c>
      <c r="E66" s="95"/>
      <c r="F66" s="14">
        <f t="shared" si="5"/>
        <v>0</v>
      </c>
      <c r="G66" s="95"/>
      <c r="H66" s="95"/>
    </row>
    <row r="67" spans="1:8" ht="14.4" x14ac:dyDescent="0.3">
      <c r="A67" s="2">
        <v>7</v>
      </c>
      <c r="B67" s="2" t="s">
        <v>128</v>
      </c>
      <c r="C67" s="37" t="s">
        <v>67</v>
      </c>
      <c r="D67" s="14">
        <v>1</v>
      </c>
      <c r="E67" s="95"/>
      <c r="F67" s="14">
        <f t="shared" si="5"/>
        <v>0</v>
      </c>
      <c r="G67" s="95"/>
      <c r="H67" s="95"/>
    </row>
    <row r="68" spans="1:8" ht="14.4" x14ac:dyDescent="0.3">
      <c r="A68" s="2">
        <v>8</v>
      </c>
      <c r="B68" s="2" t="s">
        <v>129</v>
      </c>
      <c r="C68" s="37" t="s">
        <v>67</v>
      </c>
      <c r="D68" s="14">
        <v>1</v>
      </c>
      <c r="E68" s="95"/>
      <c r="F68" s="14">
        <f t="shared" si="5"/>
        <v>0</v>
      </c>
      <c r="G68" s="95"/>
      <c r="H68" s="95"/>
    </row>
    <row r="69" spans="1:8" ht="14.4" x14ac:dyDescent="0.3">
      <c r="A69" s="2">
        <v>9</v>
      </c>
      <c r="B69" s="2" t="s">
        <v>130</v>
      </c>
      <c r="C69" s="37" t="s">
        <v>67</v>
      </c>
      <c r="D69" s="14">
        <v>1</v>
      </c>
      <c r="E69" s="95"/>
      <c r="F69" s="14">
        <f t="shared" si="5"/>
        <v>0</v>
      </c>
      <c r="G69" s="95"/>
      <c r="H69" s="95"/>
    </row>
    <row r="70" spans="1:8" ht="12.75" customHeight="1" x14ac:dyDescent="0.3"/>
    <row r="71" spans="1:8" ht="12.75" customHeight="1" x14ac:dyDescent="0.3">
      <c r="A71" s="83" t="s">
        <v>131</v>
      </c>
      <c r="B71" s="79"/>
    </row>
    <row r="72" spans="1:8" ht="12.75" customHeight="1" x14ac:dyDescent="0.3">
      <c r="A72" t="s">
        <v>132</v>
      </c>
      <c r="B72" s="79"/>
    </row>
    <row r="73" spans="1:8" ht="12.75" customHeight="1" x14ac:dyDescent="0.3"/>
    <row r="74" spans="1:8" ht="12.75" customHeight="1" x14ac:dyDescent="0.3"/>
  </sheetData>
  <sheetProtection sheet="1" selectLockedCells="1"/>
  <mergeCells count="1">
    <mergeCell ref="F1:G1"/>
  </mergeCells>
  <conditionalFormatting sqref="D5">
    <cfRule type="cellIs" dxfId="27" priority="4" operator="equal">
      <formula>2</formula>
    </cfRule>
    <cfRule type="colorScale" priority="5">
      <colorScale>
        <cfvo type="num" val="2"/>
        <cfvo type="num" val="2"/>
        <color rgb="FFFFC000"/>
        <color rgb="FFFFC000"/>
      </colorScale>
    </cfRule>
  </conditionalFormatting>
  <conditionalFormatting sqref="D6">
    <cfRule type="cellIs" dxfId="26" priority="2" operator="equal">
      <formula>8</formula>
    </cfRule>
    <cfRule type="colorScale" priority="3">
      <colorScale>
        <cfvo type="num" val="8"/>
        <cfvo type="num" val="8"/>
        <color rgb="FFFFC000"/>
        <color rgb="FFFFC000"/>
      </colorScale>
    </cfRule>
  </conditionalFormatting>
  <dataValidations count="2">
    <dataValidation type="list" allowBlank="1" showInputMessage="1" showErrorMessage="1" sqref="I3:L3 D8:D19 D21:D30 D32:D37 D42 D44" xr:uid="{00000000-0002-0000-0100-000000000000}">
      <formula1>$I$3:$L$3</formula1>
    </dataValidation>
    <dataValidation type="list" allowBlank="1" showInputMessage="1" showErrorMessage="1" sqref="E8:E19 E21:E30 E32:E37 E42 E44 E50:E57 E61:E69" xr:uid="{00000000-0002-0000-0100-000001000000}">
      <formula1>$I$3:$N$3</formula1>
    </dataValidation>
  </dataValidations>
  <pageMargins left="0.39370078740157483" right="0.23622047244094491" top="0.74803149606299213" bottom="0.43307086614173229" header="0.31496062992125984" footer="0.31496062992125984"/>
  <pageSetup paperSize="8" scale="65" fitToHeight="0" orientation="landscape" r:id="rId1"/>
  <headerFooter>
    <oddHeader>&amp;L&amp;"Arial,Normal"&amp;9Association faîtière Géomaticiens / Géomaticiennes Suisse
www.formation-geomatique.ch&amp;C&amp;"Arial,Gras"&amp;10Procédure d'évaluation Confidentiel&amp;R&amp;G</oddHeader>
    <oddFooter>&amp;C&amp;"Arial,Normal"&amp;10&amp;D&amp;RPage &amp;P</oddFooter>
  </headerFooter>
  <rowBreaks count="2" manualBreakCount="2">
    <brk id="30" max="7" man="1"/>
    <brk id="46" max="7"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3"/>
  <sheetViews>
    <sheetView zoomScaleNormal="100" workbookViewId="0">
      <selection activeCell="E3" sqref="E3"/>
    </sheetView>
  </sheetViews>
  <sheetFormatPr baseColWidth="10" defaultColWidth="11.5546875" defaultRowHeight="13.2" x14ac:dyDescent="0.3"/>
  <cols>
    <col min="1" max="1" width="15.88671875" style="12" customWidth="1"/>
    <col min="2" max="2" width="48.44140625" style="12" customWidth="1"/>
    <col min="3" max="3" width="100.6640625" style="12" customWidth="1"/>
    <col min="4" max="4" width="12.109375" style="14" bestFit="1" customWidth="1"/>
    <col min="5" max="5" width="10.5546875" style="14" bestFit="1" customWidth="1"/>
    <col min="6" max="6" width="50.6640625" style="12" customWidth="1"/>
    <col min="7" max="253" width="11.5546875" style="12"/>
    <col min="254" max="254" width="6.109375" style="12" bestFit="1" customWidth="1"/>
    <col min="255" max="255" width="2" style="12" bestFit="1" customWidth="1"/>
    <col min="256" max="257" width="3" style="12" bestFit="1" customWidth="1"/>
    <col min="258" max="258" width="32.44140625" style="12" bestFit="1" customWidth="1"/>
    <col min="259" max="259" width="112.6640625" style="12" customWidth="1"/>
    <col min="260" max="509" width="11.5546875" style="12"/>
    <col min="510" max="510" width="6.109375" style="12" bestFit="1" customWidth="1"/>
    <col min="511" max="511" width="2" style="12" bestFit="1" customWidth="1"/>
    <col min="512" max="513" width="3" style="12" bestFit="1" customWidth="1"/>
    <col min="514" max="514" width="32.44140625" style="12" bestFit="1" customWidth="1"/>
    <col min="515" max="515" width="112.6640625" style="12" customWidth="1"/>
    <col min="516" max="765" width="11.5546875" style="12"/>
    <col min="766" max="766" width="6.109375" style="12" bestFit="1" customWidth="1"/>
    <col min="767" max="767" width="2" style="12" bestFit="1" customWidth="1"/>
    <col min="768" max="769" width="3" style="12" bestFit="1" customWidth="1"/>
    <col min="770" max="770" width="32.44140625" style="12" bestFit="1" customWidth="1"/>
    <col min="771" max="771" width="112.6640625" style="12" customWidth="1"/>
    <col min="772" max="1021" width="11.5546875" style="12"/>
    <col min="1022" max="1022" width="6.109375" style="12" bestFit="1" customWidth="1"/>
    <col min="1023" max="1023" width="2" style="12" bestFit="1" customWidth="1"/>
    <col min="1024" max="1025" width="3" style="12" bestFit="1" customWidth="1"/>
    <col min="1026" max="1026" width="32.44140625" style="12" bestFit="1" customWidth="1"/>
    <col min="1027" max="1027" width="112.6640625" style="12" customWidth="1"/>
    <col min="1028" max="1277" width="11.5546875" style="12"/>
    <col min="1278" max="1278" width="6.109375" style="12" bestFit="1" customWidth="1"/>
    <col min="1279" max="1279" width="2" style="12" bestFit="1" customWidth="1"/>
    <col min="1280" max="1281" width="3" style="12" bestFit="1" customWidth="1"/>
    <col min="1282" max="1282" width="32.44140625" style="12" bestFit="1" customWidth="1"/>
    <col min="1283" max="1283" width="112.6640625" style="12" customWidth="1"/>
    <col min="1284" max="1533" width="11.5546875" style="12"/>
    <col min="1534" max="1534" width="6.109375" style="12" bestFit="1" customWidth="1"/>
    <col min="1535" max="1535" width="2" style="12" bestFit="1" customWidth="1"/>
    <col min="1536" max="1537" width="3" style="12" bestFit="1" customWidth="1"/>
    <col min="1538" max="1538" width="32.44140625" style="12" bestFit="1" customWidth="1"/>
    <col min="1539" max="1539" width="112.6640625" style="12" customWidth="1"/>
    <col min="1540" max="1789" width="11.5546875" style="12"/>
    <col min="1790" max="1790" width="6.109375" style="12" bestFit="1" customWidth="1"/>
    <col min="1791" max="1791" width="2" style="12" bestFit="1" customWidth="1"/>
    <col min="1792" max="1793" width="3" style="12" bestFit="1" customWidth="1"/>
    <col min="1794" max="1794" width="32.44140625" style="12" bestFit="1" customWidth="1"/>
    <col min="1795" max="1795" width="112.6640625" style="12" customWidth="1"/>
    <col min="1796" max="2045" width="11.5546875" style="12"/>
    <col min="2046" max="2046" width="6.109375" style="12" bestFit="1" customWidth="1"/>
    <col min="2047" max="2047" width="2" style="12" bestFit="1" customWidth="1"/>
    <col min="2048" max="2049" width="3" style="12" bestFit="1" customWidth="1"/>
    <col min="2050" max="2050" width="32.44140625" style="12" bestFit="1" customWidth="1"/>
    <col min="2051" max="2051" width="112.6640625" style="12" customWidth="1"/>
    <col min="2052" max="2301" width="11.5546875" style="12"/>
    <col min="2302" max="2302" width="6.109375" style="12" bestFit="1" customWidth="1"/>
    <col min="2303" max="2303" width="2" style="12" bestFit="1" customWidth="1"/>
    <col min="2304" max="2305" width="3" style="12" bestFit="1" customWidth="1"/>
    <col min="2306" max="2306" width="32.44140625" style="12" bestFit="1" customWidth="1"/>
    <col min="2307" max="2307" width="112.6640625" style="12" customWidth="1"/>
    <col min="2308" max="2557" width="11.5546875" style="12"/>
    <col min="2558" max="2558" width="6.109375" style="12" bestFit="1" customWidth="1"/>
    <col min="2559" max="2559" width="2" style="12" bestFit="1" customWidth="1"/>
    <col min="2560" max="2561" width="3" style="12" bestFit="1" customWidth="1"/>
    <col min="2562" max="2562" width="32.44140625" style="12" bestFit="1" customWidth="1"/>
    <col min="2563" max="2563" width="112.6640625" style="12" customWidth="1"/>
    <col min="2564" max="2813" width="11.5546875" style="12"/>
    <col min="2814" max="2814" width="6.109375" style="12" bestFit="1" customWidth="1"/>
    <col min="2815" max="2815" width="2" style="12" bestFit="1" customWidth="1"/>
    <col min="2816" max="2817" width="3" style="12" bestFit="1" customWidth="1"/>
    <col min="2818" max="2818" width="32.44140625" style="12" bestFit="1" customWidth="1"/>
    <col min="2819" max="2819" width="112.6640625" style="12" customWidth="1"/>
    <col min="2820" max="3069" width="11.5546875" style="12"/>
    <col min="3070" max="3070" width="6.109375" style="12" bestFit="1" customWidth="1"/>
    <col min="3071" max="3071" width="2" style="12" bestFit="1" customWidth="1"/>
    <col min="3072" max="3073" width="3" style="12" bestFit="1" customWidth="1"/>
    <col min="3074" max="3074" width="32.44140625" style="12" bestFit="1" customWidth="1"/>
    <col min="3075" max="3075" width="112.6640625" style="12" customWidth="1"/>
    <col min="3076" max="3325" width="11.5546875" style="12"/>
    <col min="3326" max="3326" width="6.109375" style="12" bestFit="1" customWidth="1"/>
    <col min="3327" max="3327" width="2" style="12" bestFit="1" customWidth="1"/>
    <col min="3328" max="3329" width="3" style="12" bestFit="1" customWidth="1"/>
    <col min="3330" max="3330" width="32.44140625" style="12" bestFit="1" customWidth="1"/>
    <col min="3331" max="3331" width="112.6640625" style="12" customWidth="1"/>
    <col min="3332" max="3581" width="11.5546875" style="12"/>
    <col min="3582" max="3582" width="6.109375" style="12" bestFit="1" customWidth="1"/>
    <col min="3583" max="3583" width="2" style="12" bestFit="1" customWidth="1"/>
    <col min="3584" max="3585" width="3" style="12" bestFit="1" customWidth="1"/>
    <col min="3586" max="3586" width="32.44140625" style="12" bestFit="1" customWidth="1"/>
    <col min="3587" max="3587" width="112.6640625" style="12" customWidth="1"/>
    <col min="3588" max="3837" width="11.5546875" style="12"/>
    <col min="3838" max="3838" width="6.109375" style="12" bestFit="1" customWidth="1"/>
    <col min="3839" max="3839" width="2" style="12" bestFit="1" customWidth="1"/>
    <col min="3840" max="3841" width="3" style="12" bestFit="1" customWidth="1"/>
    <col min="3842" max="3842" width="32.44140625" style="12" bestFit="1" customWidth="1"/>
    <col min="3843" max="3843" width="112.6640625" style="12" customWidth="1"/>
    <col min="3844" max="4093" width="11.5546875" style="12"/>
    <col min="4094" max="4094" width="6.109375" style="12" bestFit="1" customWidth="1"/>
    <col min="4095" max="4095" width="2" style="12" bestFit="1" customWidth="1"/>
    <col min="4096" max="4097" width="3" style="12" bestFit="1" customWidth="1"/>
    <col min="4098" max="4098" width="32.44140625" style="12" bestFit="1" customWidth="1"/>
    <col min="4099" max="4099" width="112.6640625" style="12" customWidth="1"/>
    <col min="4100" max="4349" width="11.5546875" style="12"/>
    <col min="4350" max="4350" width="6.109375" style="12" bestFit="1" customWidth="1"/>
    <col min="4351" max="4351" width="2" style="12" bestFit="1" customWidth="1"/>
    <col min="4352" max="4353" width="3" style="12" bestFit="1" customWidth="1"/>
    <col min="4354" max="4354" width="32.44140625" style="12" bestFit="1" customWidth="1"/>
    <col min="4355" max="4355" width="112.6640625" style="12" customWidth="1"/>
    <col min="4356" max="4605" width="11.5546875" style="12"/>
    <col min="4606" max="4606" width="6.109375" style="12" bestFit="1" customWidth="1"/>
    <col min="4607" max="4607" width="2" style="12" bestFit="1" customWidth="1"/>
    <col min="4608" max="4609" width="3" style="12" bestFit="1" customWidth="1"/>
    <col min="4610" max="4610" width="32.44140625" style="12" bestFit="1" customWidth="1"/>
    <col min="4611" max="4611" width="112.6640625" style="12" customWidth="1"/>
    <col min="4612" max="4861" width="11.5546875" style="12"/>
    <col min="4862" max="4862" width="6.109375" style="12" bestFit="1" customWidth="1"/>
    <col min="4863" max="4863" width="2" style="12" bestFit="1" customWidth="1"/>
    <col min="4864" max="4865" width="3" style="12" bestFit="1" customWidth="1"/>
    <col min="4866" max="4866" width="32.44140625" style="12" bestFit="1" customWidth="1"/>
    <col min="4867" max="4867" width="112.6640625" style="12" customWidth="1"/>
    <col min="4868" max="5117" width="11.5546875" style="12"/>
    <col min="5118" max="5118" width="6.109375" style="12" bestFit="1" customWidth="1"/>
    <col min="5119" max="5119" width="2" style="12" bestFit="1" customWidth="1"/>
    <col min="5120" max="5121" width="3" style="12" bestFit="1" customWidth="1"/>
    <col min="5122" max="5122" width="32.44140625" style="12" bestFit="1" customWidth="1"/>
    <col min="5123" max="5123" width="112.6640625" style="12" customWidth="1"/>
    <col min="5124" max="5373" width="11.5546875" style="12"/>
    <col min="5374" max="5374" width="6.109375" style="12" bestFit="1" customWidth="1"/>
    <col min="5375" max="5375" width="2" style="12" bestFit="1" customWidth="1"/>
    <col min="5376" max="5377" width="3" style="12" bestFit="1" customWidth="1"/>
    <col min="5378" max="5378" width="32.44140625" style="12" bestFit="1" customWidth="1"/>
    <col min="5379" max="5379" width="112.6640625" style="12" customWidth="1"/>
    <col min="5380" max="5629" width="11.5546875" style="12"/>
    <col min="5630" max="5630" width="6.109375" style="12" bestFit="1" customWidth="1"/>
    <col min="5631" max="5631" width="2" style="12" bestFit="1" customWidth="1"/>
    <col min="5632" max="5633" width="3" style="12" bestFit="1" customWidth="1"/>
    <col min="5634" max="5634" width="32.44140625" style="12" bestFit="1" customWidth="1"/>
    <col min="5635" max="5635" width="112.6640625" style="12" customWidth="1"/>
    <col min="5636" max="5885" width="11.5546875" style="12"/>
    <col min="5886" max="5886" width="6.109375" style="12" bestFit="1" customWidth="1"/>
    <col min="5887" max="5887" width="2" style="12" bestFit="1" customWidth="1"/>
    <col min="5888" max="5889" width="3" style="12" bestFit="1" customWidth="1"/>
    <col min="5890" max="5890" width="32.44140625" style="12" bestFit="1" customWidth="1"/>
    <col min="5891" max="5891" width="112.6640625" style="12" customWidth="1"/>
    <col min="5892" max="6141" width="11.5546875" style="12"/>
    <col min="6142" max="6142" width="6.109375" style="12" bestFit="1" customWidth="1"/>
    <col min="6143" max="6143" width="2" style="12" bestFit="1" customWidth="1"/>
    <col min="6144" max="6145" width="3" style="12" bestFit="1" customWidth="1"/>
    <col min="6146" max="6146" width="32.44140625" style="12" bestFit="1" customWidth="1"/>
    <col min="6147" max="6147" width="112.6640625" style="12" customWidth="1"/>
    <col min="6148" max="6397" width="11.5546875" style="12"/>
    <col min="6398" max="6398" width="6.109375" style="12" bestFit="1" customWidth="1"/>
    <col min="6399" max="6399" width="2" style="12" bestFit="1" customWidth="1"/>
    <col min="6400" max="6401" width="3" style="12" bestFit="1" customWidth="1"/>
    <col min="6402" max="6402" width="32.44140625" style="12" bestFit="1" customWidth="1"/>
    <col min="6403" max="6403" width="112.6640625" style="12" customWidth="1"/>
    <col min="6404" max="6653" width="11.5546875" style="12"/>
    <col min="6654" max="6654" width="6.109375" style="12" bestFit="1" customWidth="1"/>
    <col min="6655" max="6655" width="2" style="12" bestFit="1" customWidth="1"/>
    <col min="6656" max="6657" width="3" style="12" bestFit="1" customWidth="1"/>
    <col min="6658" max="6658" width="32.44140625" style="12" bestFit="1" customWidth="1"/>
    <col min="6659" max="6659" width="112.6640625" style="12" customWidth="1"/>
    <col min="6660" max="6909" width="11.5546875" style="12"/>
    <col min="6910" max="6910" width="6.109375" style="12" bestFit="1" customWidth="1"/>
    <col min="6911" max="6911" width="2" style="12" bestFit="1" customWidth="1"/>
    <col min="6912" max="6913" width="3" style="12" bestFit="1" customWidth="1"/>
    <col min="6914" max="6914" width="32.44140625" style="12" bestFit="1" customWidth="1"/>
    <col min="6915" max="6915" width="112.6640625" style="12" customWidth="1"/>
    <col min="6916" max="7165" width="11.5546875" style="12"/>
    <col min="7166" max="7166" width="6.109375" style="12" bestFit="1" customWidth="1"/>
    <col min="7167" max="7167" width="2" style="12" bestFit="1" customWidth="1"/>
    <col min="7168" max="7169" width="3" style="12" bestFit="1" customWidth="1"/>
    <col min="7170" max="7170" width="32.44140625" style="12" bestFit="1" customWidth="1"/>
    <col min="7171" max="7171" width="112.6640625" style="12" customWidth="1"/>
    <col min="7172" max="7421" width="11.5546875" style="12"/>
    <col min="7422" max="7422" width="6.109375" style="12" bestFit="1" customWidth="1"/>
    <col min="7423" max="7423" width="2" style="12" bestFit="1" customWidth="1"/>
    <col min="7424" max="7425" width="3" style="12" bestFit="1" customWidth="1"/>
    <col min="7426" max="7426" width="32.44140625" style="12" bestFit="1" customWidth="1"/>
    <col min="7427" max="7427" width="112.6640625" style="12" customWidth="1"/>
    <col min="7428" max="7677" width="11.5546875" style="12"/>
    <col min="7678" max="7678" width="6.109375" style="12" bestFit="1" customWidth="1"/>
    <col min="7679" max="7679" width="2" style="12" bestFit="1" customWidth="1"/>
    <col min="7680" max="7681" width="3" style="12" bestFit="1" customWidth="1"/>
    <col min="7682" max="7682" width="32.44140625" style="12" bestFit="1" customWidth="1"/>
    <col min="7683" max="7683" width="112.6640625" style="12" customWidth="1"/>
    <col min="7684" max="7933" width="11.5546875" style="12"/>
    <col min="7934" max="7934" width="6.109375" style="12" bestFit="1" customWidth="1"/>
    <col min="7935" max="7935" width="2" style="12" bestFit="1" customWidth="1"/>
    <col min="7936" max="7937" width="3" style="12" bestFit="1" customWidth="1"/>
    <col min="7938" max="7938" width="32.44140625" style="12" bestFit="1" customWidth="1"/>
    <col min="7939" max="7939" width="112.6640625" style="12" customWidth="1"/>
    <col min="7940" max="8189" width="11.5546875" style="12"/>
    <col min="8190" max="8190" width="6.109375" style="12" bestFit="1" customWidth="1"/>
    <col min="8191" max="8191" width="2" style="12" bestFit="1" customWidth="1"/>
    <col min="8192" max="8193" width="3" style="12" bestFit="1" customWidth="1"/>
    <col min="8194" max="8194" width="32.44140625" style="12" bestFit="1" customWidth="1"/>
    <col min="8195" max="8195" width="112.6640625" style="12" customWidth="1"/>
    <col min="8196" max="8445" width="11.5546875" style="12"/>
    <col min="8446" max="8446" width="6.109375" style="12" bestFit="1" customWidth="1"/>
    <col min="8447" max="8447" width="2" style="12" bestFit="1" customWidth="1"/>
    <col min="8448" max="8449" width="3" style="12" bestFit="1" customWidth="1"/>
    <col min="8450" max="8450" width="32.44140625" style="12" bestFit="1" customWidth="1"/>
    <col min="8451" max="8451" width="112.6640625" style="12" customWidth="1"/>
    <col min="8452" max="8701" width="11.5546875" style="12"/>
    <col min="8702" max="8702" width="6.109375" style="12" bestFit="1" customWidth="1"/>
    <col min="8703" max="8703" width="2" style="12" bestFit="1" customWidth="1"/>
    <col min="8704" max="8705" width="3" style="12" bestFit="1" customWidth="1"/>
    <col min="8706" max="8706" width="32.44140625" style="12" bestFit="1" customWidth="1"/>
    <col min="8707" max="8707" width="112.6640625" style="12" customWidth="1"/>
    <col min="8708" max="8957" width="11.5546875" style="12"/>
    <col min="8958" max="8958" width="6.109375" style="12" bestFit="1" customWidth="1"/>
    <col min="8959" max="8959" width="2" style="12" bestFit="1" customWidth="1"/>
    <col min="8960" max="8961" width="3" style="12" bestFit="1" customWidth="1"/>
    <col min="8962" max="8962" width="32.44140625" style="12" bestFit="1" customWidth="1"/>
    <col min="8963" max="8963" width="112.6640625" style="12" customWidth="1"/>
    <col min="8964" max="9213" width="11.5546875" style="12"/>
    <col min="9214" max="9214" width="6.109375" style="12" bestFit="1" customWidth="1"/>
    <col min="9215" max="9215" width="2" style="12" bestFit="1" customWidth="1"/>
    <col min="9216" max="9217" width="3" style="12" bestFit="1" customWidth="1"/>
    <col min="9218" max="9218" width="32.44140625" style="12" bestFit="1" customWidth="1"/>
    <col min="9219" max="9219" width="112.6640625" style="12" customWidth="1"/>
    <col min="9220" max="9469" width="11.5546875" style="12"/>
    <col min="9470" max="9470" width="6.109375" style="12" bestFit="1" customWidth="1"/>
    <col min="9471" max="9471" width="2" style="12" bestFit="1" customWidth="1"/>
    <col min="9472" max="9473" width="3" style="12" bestFit="1" customWidth="1"/>
    <col min="9474" max="9474" width="32.44140625" style="12" bestFit="1" customWidth="1"/>
    <col min="9475" max="9475" width="112.6640625" style="12" customWidth="1"/>
    <col min="9476" max="9725" width="11.5546875" style="12"/>
    <col min="9726" max="9726" width="6.109375" style="12" bestFit="1" customWidth="1"/>
    <col min="9727" max="9727" width="2" style="12" bestFit="1" customWidth="1"/>
    <col min="9728" max="9729" width="3" style="12" bestFit="1" customWidth="1"/>
    <col min="9730" max="9730" width="32.44140625" style="12" bestFit="1" customWidth="1"/>
    <col min="9731" max="9731" width="112.6640625" style="12" customWidth="1"/>
    <col min="9732" max="9981" width="11.5546875" style="12"/>
    <col min="9982" max="9982" width="6.109375" style="12" bestFit="1" customWidth="1"/>
    <col min="9983" max="9983" width="2" style="12" bestFit="1" customWidth="1"/>
    <col min="9984" max="9985" width="3" style="12" bestFit="1" customWidth="1"/>
    <col min="9986" max="9986" width="32.44140625" style="12" bestFit="1" customWidth="1"/>
    <col min="9987" max="9987" width="112.6640625" style="12" customWidth="1"/>
    <col min="9988" max="10237" width="11.5546875" style="12"/>
    <col min="10238" max="10238" width="6.109375" style="12" bestFit="1" customWidth="1"/>
    <col min="10239" max="10239" width="2" style="12" bestFit="1" customWidth="1"/>
    <col min="10240" max="10241" width="3" style="12" bestFit="1" customWidth="1"/>
    <col min="10242" max="10242" width="32.44140625" style="12" bestFit="1" customWidth="1"/>
    <col min="10243" max="10243" width="112.6640625" style="12" customWidth="1"/>
    <col min="10244" max="10493" width="11.5546875" style="12"/>
    <col min="10494" max="10494" width="6.109375" style="12" bestFit="1" customWidth="1"/>
    <col min="10495" max="10495" width="2" style="12" bestFit="1" customWidth="1"/>
    <col min="10496" max="10497" width="3" style="12" bestFit="1" customWidth="1"/>
    <col min="10498" max="10498" width="32.44140625" style="12" bestFit="1" customWidth="1"/>
    <col min="10499" max="10499" width="112.6640625" style="12" customWidth="1"/>
    <col min="10500" max="10749" width="11.5546875" style="12"/>
    <col min="10750" max="10750" width="6.109375" style="12" bestFit="1" customWidth="1"/>
    <col min="10751" max="10751" width="2" style="12" bestFit="1" customWidth="1"/>
    <col min="10752" max="10753" width="3" style="12" bestFit="1" customWidth="1"/>
    <col min="10754" max="10754" width="32.44140625" style="12" bestFit="1" customWidth="1"/>
    <col min="10755" max="10755" width="112.6640625" style="12" customWidth="1"/>
    <col min="10756" max="11005" width="11.5546875" style="12"/>
    <col min="11006" max="11006" width="6.109375" style="12" bestFit="1" customWidth="1"/>
    <col min="11007" max="11007" width="2" style="12" bestFit="1" customWidth="1"/>
    <col min="11008" max="11009" width="3" style="12" bestFit="1" customWidth="1"/>
    <col min="11010" max="11010" width="32.44140625" style="12" bestFit="1" customWidth="1"/>
    <col min="11011" max="11011" width="112.6640625" style="12" customWidth="1"/>
    <col min="11012" max="11261" width="11.5546875" style="12"/>
    <col min="11262" max="11262" width="6.109375" style="12" bestFit="1" customWidth="1"/>
    <col min="11263" max="11263" width="2" style="12" bestFit="1" customWidth="1"/>
    <col min="11264" max="11265" width="3" style="12" bestFit="1" customWidth="1"/>
    <col min="11266" max="11266" width="32.44140625" style="12" bestFit="1" customWidth="1"/>
    <col min="11267" max="11267" width="112.6640625" style="12" customWidth="1"/>
    <col min="11268" max="11517" width="11.5546875" style="12"/>
    <col min="11518" max="11518" width="6.109375" style="12" bestFit="1" customWidth="1"/>
    <col min="11519" max="11519" width="2" style="12" bestFit="1" customWidth="1"/>
    <col min="11520" max="11521" width="3" style="12" bestFit="1" customWidth="1"/>
    <col min="11522" max="11522" width="32.44140625" style="12" bestFit="1" customWidth="1"/>
    <col min="11523" max="11523" width="112.6640625" style="12" customWidth="1"/>
    <col min="11524" max="11773" width="11.5546875" style="12"/>
    <col min="11774" max="11774" width="6.109375" style="12" bestFit="1" customWidth="1"/>
    <col min="11775" max="11775" width="2" style="12" bestFit="1" customWidth="1"/>
    <col min="11776" max="11777" width="3" style="12" bestFit="1" customWidth="1"/>
    <col min="11778" max="11778" width="32.44140625" style="12" bestFit="1" customWidth="1"/>
    <col min="11779" max="11779" width="112.6640625" style="12" customWidth="1"/>
    <col min="11780" max="12029" width="11.5546875" style="12"/>
    <col min="12030" max="12030" width="6.109375" style="12" bestFit="1" customWidth="1"/>
    <col min="12031" max="12031" width="2" style="12" bestFit="1" customWidth="1"/>
    <col min="12032" max="12033" width="3" style="12" bestFit="1" customWidth="1"/>
    <col min="12034" max="12034" width="32.44140625" style="12" bestFit="1" customWidth="1"/>
    <col min="12035" max="12035" width="112.6640625" style="12" customWidth="1"/>
    <col min="12036" max="12285" width="11.5546875" style="12"/>
    <col min="12286" max="12286" width="6.109375" style="12" bestFit="1" customWidth="1"/>
    <col min="12287" max="12287" width="2" style="12" bestFit="1" customWidth="1"/>
    <col min="12288" max="12289" width="3" style="12" bestFit="1" customWidth="1"/>
    <col min="12290" max="12290" width="32.44140625" style="12" bestFit="1" customWidth="1"/>
    <col min="12291" max="12291" width="112.6640625" style="12" customWidth="1"/>
    <col min="12292" max="12541" width="11.5546875" style="12"/>
    <col min="12542" max="12542" width="6.109375" style="12" bestFit="1" customWidth="1"/>
    <col min="12543" max="12543" width="2" style="12" bestFit="1" customWidth="1"/>
    <col min="12544" max="12545" width="3" style="12" bestFit="1" customWidth="1"/>
    <col min="12546" max="12546" width="32.44140625" style="12" bestFit="1" customWidth="1"/>
    <col min="12547" max="12547" width="112.6640625" style="12" customWidth="1"/>
    <col min="12548" max="12797" width="11.5546875" style="12"/>
    <col min="12798" max="12798" width="6.109375" style="12" bestFit="1" customWidth="1"/>
    <col min="12799" max="12799" width="2" style="12" bestFit="1" customWidth="1"/>
    <col min="12800" max="12801" width="3" style="12" bestFit="1" customWidth="1"/>
    <col min="12802" max="12802" width="32.44140625" style="12" bestFit="1" customWidth="1"/>
    <col min="12803" max="12803" width="112.6640625" style="12" customWidth="1"/>
    <col min="12804" max="13053" width="11.5546875" style="12"/>
    <col min="13054" max="13054" width="6.109375" style="12" bestFit="1" customWidth="1"/>
    <col min="13055" max="13055" width="2" style="12" bestFit="1" customWidth="1"/>
    <col min="13056" max="13057" width="3" style="12" bestFit="1" customWidth="1"/>
    <col min="13058" max="13058" width="32.44140625" style="12" bestFit="1" customWidth="1"/>
    <col min="13059" max="13059" width="112.6640625" style="12" customWidth="1"/>
    <col min="13060" max="13309" width="11.5546875" style="12"/>
    <col min="13310" max="13310" width="6.109375" style="12" bestFit="1" customWidth="1"/>
    <col min="13311" max="13311" width="2" style="12" bestFit="1" customWidth="1"/>
    <col min="13312" max="13313" width="3" style="12" bestFit="1" customWidth="1"/>
    <col min="13314" max="13314" width="32.44140625" style="12" bestFit="1" customWidth="1"/>
    <col min="13315" max="13315" width="112.6640625" style="12" customWidth="1"/>
    <col min="13316" max="13565" width="11.5546875" style="12"/>
    <col min="13566" max="13566" width="6.109375" style="12" bestFit="1" customWidth="1"/>
    <col min="13567" max="13567" width="2" style="12" bestFit="1" customWidth="1"/>
    <col min="13568" max="13569" width="3" style="12" bestFit="1" customWidth="1"/>
    <col min="13570" max="13570" width="32.44140625" style="12" bestFit="1" customWidth="1"/>
    <col min="13571" max="13571" width="112.6640625" style="12" customWidth="1"/>
    <col min="13572" max="13821" width="11.5546875" style="12"/>
    <col min="13822" max="13822" width="6.109375" style="12" bestFit="1" customWidth="1"/>
    <col min="13823" max="13823" width="2" style="12" bestFit="1" customWidth="1"/>
    <col min="13824" max="13825" width="3" style="12" bestFit="1" customWidth="1"/>
    <col min="13826" max="13826" width="32.44140625" style="12" bestFit="1" customWidth="1"/>
    <col min="13827" max="13827" width="112.6640625" style="12" customWidth="1"/>
    <col min="13828" max="14077" width="11.5546875" style="12"/>
    <col min="14078" max="14078" width="6.109375" style="12" bestFit="1" customWidth="1"/>
    <col min="14079" max="14079" width="2" style="12" bestFit="1" customWidth="1"/>
    <col min="14080" max="14081" width="3" style="12" bestFit="1" customWidth="1"/>
    <col min="14082" max="14082" width="32.44140625" style="12" bestFit="1" customWidth="1"/>
    <col min="14083" max="14083" width="112.6640625" style="12" customWidth="1"/>
    <col min="14084" max="14333" width="11.5546875" style="12"/>
    <col min="14334" max="14334" width="6.109375" style="12" bestFit="1" customWidth="1"/>
    <col min="14335" max="14335" width="2" style="12" bestFit="1" customWidth="1"/>
    <col min="14336" max="14337" width="3" style="12" bestFit="1" customWidth="1"/>
    <col min="14338" max="14338" width="32.44140625" style="12" bestFit="1" customWidth="1"/>
    <col min="14339" max="14339" width="112.6640625" style="12" customWidth="1"/>
    <col min="14340" max="14589" width="11.5546875" style="12"/>
    <col min="14590" max="14590" width="6.109375" style="12" bestFit="1" customWidth="1"/>
    <col min="14591" max="14591" width="2" style="12" bestFit="1" customWidth="1"/>
    <col min="14592" max="14593" width="3" style="12" bestFit="1" customWidth="1"/>
    <col min="14594" max="14594" width="32.44140625" style="12" bestFit="1" customWidth="1"/>
    <col min="14595" max="14595" width="112.6640625" style="12" customWidth="1"/>
    <col min="14596" max="14845" width="11.5546875" style="12"/>
    <col min="14846" max="14846" width="6.109375" style="12" bestFit="1" customWidth="1"/>
    <col min="14847" max="14847" width="2" style="12" bestFit="1" customWidth="1"/>
    <col min="14848" max="14849" width="3" style="12" bestFit="1" customWidth="1"/>
    <col min="14850" max="14850" width="32.44140625" style="12" bestFit="1" customWidth="1"/>
    <col min="14851" max="14851" width="112.6640625" style="12" customWidth="1"/>
    <col min="14852" max="15101" width="11.5546875" style="12"/>
    <col min="15102" max="15102" width="6.109375" style="12" bestFit="1" customWidth="1"/>
    <col min="15103" max="15103" width="2" style="12" bestFit="1" customWidth="1"/>
    <col min="15104" max="15105" width="3" style="12" bestFit="1" customWidth="1"/>
    <col min="15106" max="15106" width="32.44140625" style="12" bestFit="1" customWidth="1"/>
    <col min="15107" max="15107" width="112.6640625" style="12" customWidth="1"/>
    <col min="15108" max="15357" width="11.5546875" style="12"/>
    <col min="15358" max="15358" width="6.109375" style="12" bestFit="1" customWidth="1"/>
    <col min="15359" max="15359" width="2" style="12" bestFit="1" customWidth="1"/>
    <col min="15360" max="15361" width="3" style="12" bestFit="1" customWidth="1"/>
    <col min="15362" max="15362" width="32.44140625" style="12" bestFit="1" customWidth="1"/>
    <col min="15363" max="15363" width="112.6640625" style="12" customWidth="1"/>
    <col min="15364" max="15613" width="11.5546875" style="12"/>
    <col min="15614" max="15614" width="6.109375" style="12" bestFit="1" customWidth="1"/>
    <col min="15615" max="15615" width="2" style="12" bestFit="1" customWidth="1"/>
    <col min="15616" max="15617" width="3" style="12" bestFit="1" customWidth="1"/>
    <col min="15618" max="15618" width="32.44140625" style="12" bestFit="1" customWidth="1"/>
    <col min="15619" max="15619" width="112.6640625" style="12" customWidth="1"/>
    <col min="15620" max="15869" width="11.5546875" style="12"/>
    <col min="15870" max="15870" width="6.109375" style="12" bestFit="1" customWidth="1"/>
    <col min="15871" max="15871" width="2" style="12" bestFit="1" customWidth="1"/>
    <col min="15872" max="15873" width="3" style="12" bestFit="1" customWidth="1"/>
    <col min="15874" max="15874" width="32.44140625" style="12" bestFit="1" customWidth="1"/>
    <col min="15875" max="15875" width="112.6640625" style="12" customWidth="1"/>
    <col min="15876" max="16125" width="11.5546875" style="12"/>
    <col min="16126" max="16126" width="6.109375" style="12" bestFit="1" customWidth="1"/>
    <col min="16127" max="16127" width="2" style="12" bestFit="1" customWidth="1"/>
    <col min="16128" max="16129" width="3" style="12" bestFit="1" customWidth="1"/>
    <col min="16130" max="16130" width="32.44140625" style="12" bestFit="1" customWidth="1"/>
    <col min="16131" max="16131" width="112.6640625" style="12" customWidth="1"/>
    <col min="16132" max="16384" width="11.5546875" style="12"/>
  </cols>
  <sheetData>
    <row r="1" spans="1:8" ht="27.75" customHeight="1" x14ac:dyDescent="0.3">
      <c r="A1" s="5" t="s">
        <v>564</v>
      </c>
      <c r="D1" s="80"/>
      <c r="E1" s="102" t="s">
        <v>45</v>
      </c>
      <c r="F1" s="54">
        <f>'2.2.9 Procédure d''évaluation'!F1</f>
        <v>0</v>
      </c>
      <c r="G1" s="113" t="s">
        <v>1</v>
      </c>
      <c r="H1" s="113" t="s">
        <v>2</v>
      </c>
    </row>
    <row r="2" spans="1:8" ht="15.75" customHeight="1" x14ac:dyDescent="0.3">
      <c r="A2" s="159" t="s">
        <v>411</v>
      </c>
      <c r="B2" s="28" t="s">
        <v>46</v>
      </c>
      <c r="C2" s="18"/>
      <c r="D2" s="49" t="s">
        <v>62</v>
      </c>
      <c r="E2" s="49" t="s">
        <v>63</v>
      </c>
      <c r="F2" s="20" t="s">
        <v>133</v>
      </c>
    </row>
    <row r="3" spans="1:8" x14ac:dyDescent="0.3">
      <c r="A3" s="111" t="s">
        <v>409</v>
      </c>
      <c r="B3" s="111" t="s">
        <v>134</v>
      </c>
      <c r="C3" s="111" t="s">
        <v>135</v>
      </c>
      <c r="D3" s="14">
        <f>'2.2.9 Procédure d''évaluation'!D8</f>
        <v>0</v>
      </c>
      <c r="E3" s="95"/>
      <c r="F3" s="92"/>
    </row>
    <row r="4" spans="1:8" ht="13.2" customHeight="1" x14ac:dyDescent="0.3">
      <c r="A4" s="111" t="s">
        <v>408</v>
      </c>
      <c r="B4" s="111" t="s">
        <v>136</v>
      </c>
      <c r="C4" s="111" t="s">
        <v>137</v>
      </c>
      <c r="D4" s="161">
        <f>'2.2.9 Procédure d''évaluation'!D9</f>
        <v>0</v>
      </c>
      <c r="E4" s="95"/>
      <c r="F4" s="92"/>
    </row>
    <row r="5" spans="1:8" ht="26.4" x14ac:dyDescent="0.3">
      <c r="A5" s="111" t="s">
        <v>410</v>
      </c>
      <c r="B5" s="111" t="s">
        <v>136</v>
      </c>
      <c r="C5" s="111" t="s">
        <v>138</v>
      </c>
      <c r="D5" s="162"/>
      <c r="E5" s="95"/>
      <c r="F5" s="92"/>
    </row>
    <row r="6" spans="1:8" ht="26.4" x14ac:dyDescent="0.3">
      <c r="A6" s="111" t="s">
        <v>412</v>
      </c>
      <c r="B6" s="111" t="s">
        <v>136</v>
      </c>
      <c r="C6" s="111" t="s">
        <v>139</v>
      </c>
      <c r="D6" s="162"/>
      <c r="E6" s="95"/>
      <c r="F6" s="92"/>
    </row>
    <row r="7" spans="1:8" x14ac:dyDescent="0.3">
      <c r="A7" s="111" t="s">
        <v>413</v>
      </c>
      <c r="B7" s="111" t="s">
        <v>136</v>
      </c>
      <c r="C7" s="111" t="s">
        <v>140</v>
      </c>
      <c r="D7" s="162"/>
      <c r="E7" s="95"/>
      <c r="F7" s="92"/>
    </row>
    <row r="8" spans="1:8" x14ac:dyDescent="0.3">
      <c r="A8" s="111" t="s">
        <v>414</v>
      </c>
      <c r="B8" s="111" t="s">
        <v>141</v>
      </c>
      <c r="C8" s="111" t="s">
        <v>142</v>
      </c>
      <c r="D8" s="161">
        <f>'2.2.9 Procédure d''évaluation'!D10</f>
        <v>0</v>
      </c>
      <c r="E8" s="95"/>
      <c r="F8" s="92"/>
    </row>
    <row r="9" spans="1:8" x14ac:dyDescent="0.3">
      <c r="A9" s="111" t="s">
        <v>415</v>
      </c>
      <c r="B9" s="111" t="s">
        <v>141</v>
      </c>
      <c r="C9" s="111" t="s">
        <v>143</v>
      </c>
      <c r="D9" s="162"/>
      <c r="E9" s="95"/>
      <c r="F9" s="92"/>
    </row>
    <row r="10" spans="1:8" ht="26.4" x14ac:dyDescent="0.3">
      <c r="A10" s="111" t="s">
        <v>416</v>
      </c>
      <c r="B10" s="111" t="s">
        <v>141</v>
      </c>
      <c r="C10" s="111" t="s">
        <v>144</v>
      </c>
      <c r="D10" s="162"/>
      <c r="E10" s="95"/>
      <c r="F10" s="92"/>
    </row>
    <row r="11" spans="1:8" x14ac:dyDescent="0.3">
      <c r="A11" s="111" t="s">
        <v>417</v>
      </c>
      <c r="B11" s="111" t="s">
        <v>141</v>
      </c>
      <c r="C11" s="111" t="s">
        <v>145</v>
      </c>
      <c r="D11" s="162"/>
      <c r="E11" s="95"/>
      <c r="F11" s="92"/>
    </row>
    <row r="12" spans="1:8" x14ac:dyDescent="0.3">
      <c r="A12" s="111" t="s">
        <v>418</v>
      </c>
      <c r="B12" s="111" t="s">
        <v>141</v>
      </c>
      <c r="C12" s="111" t="s">
        <v>146</v>
      </c>
      <c r="D12" s="162"/>
      <c r="E12" s="95"/>
      <c r="F12" s="92"/>
    </row>
    <row r="13" spans="1:8" x14ac:dyDescent="0.3">
      <c r="A13" s="111" t="s">
        <v>419</v>
      </c>
      <c r="B13" s="111" t="s">
        <v>141</v>
      </c>
      <c r="C13" s="111" t="s">
        <v>147</v>
      </c>
      <c r="D13" s="162"/>
      <c r="E13" s="95"/>
      <c r="F13" s="92"/>
    </row>
    <row r="14" spans="1:8" x14ac:dyDescent="0.3">
      <c r="A14" s="111" t="s">
        <v>420</v>
      </c>
      <c r="B14" s="111" t="s">
        <v>141</v>
      </c>
      <c r="C14" s="111" t="s">
        <v>148</v>
      </c>
      <c r="D14" s="162"/>
      <c r="E14" s="95"/>
      <c r="F14" s="92"/>
    </row>
    <row r="15" spans="1:8" x14ac:dyDescent="0.3">
      <c r="A15" s="111" t="s">
        <v>421</v>
      </c>
      <c r="B15" s="111" t="s">
        <v>141</v>
      </c>
      <c r="C15" s="111" t="s">
        <v>149</v>
      </c>
      <c r="D15" s="162"/>
      <c r="E15" s="95"/>
      <c r="F15" s="92"/>
    </row>
    <row r="16" spans="1:8" x14ac:dyDescent="0.3">
      <c r="A16" s="111" t="s">
        <v>422</v>
      </c>
      <c r="B16" s="111" t="s">
        <v>150</v>
      </c>
      <c r="C16" s="111" t="s">
        <v>151</v>
      </c>
      <c r="D16" s="161">
        <f>'2.2.9 Procédure d''évaluation'!D11</f>
        <v>0</v>
      </c>
      <c r="E16" s="95"/>
      <c r="F16" s="92"/>
    </row>
    <row r="17" spans="1:6" x14ac:dyDescent="0.3">
      <c r="A17" s="111" t="s">
        <v>423</v>
      </c>
      <c r="B17" s="111" t="s">
        <v>150</v>
      </c>
      <c r="C17" s="111" t="s">
        <v>152</v>
      </c>
      <c r="D17" s="162"/>
      <c r="E17" s="95"/>
      <c r="F17" s="92"/>
    </row>
    <row r="18" spans="1:6" x14ac:dyDescent="0.3">
      <c r="A18" s="111" t="s">
        <v>424</v>
      </c>
      <c r="B18" s="111" t="s">
        <v>150</v>
      </c>
      <c r="C18" s="111" t="s">
        <v>153</v>
      </c>
      <c r="D18" s="162"/>
      <c r="E18" s="95"/>
      <c r="F18" s="92"/>
    </row>
    <row r="19" spans="1:6" x14ac:dyDescent="0.3">
      <c r="A19" s="111" t="s">
        <v>425</v>
      </c>
      <c r="B19" s="111" t="s">
        <v>150</v>
      </c>
      <c r="C19" s="111" t="s">
        <v>154</v>
      </c>
      <c r="D19" s="162"/>
      <c r="E19" s="95"/>
      <c r="F19" s="92"/>
    </row>
    <row r="20" spans="1:6" x14ac:dyDescent="0.3">
      <c r="A20" s="111" t="s">
        <v>426</v>
      </c>
      <c r="B20" s="111" t="s">
        <v>150</v>
      </c>
      <c r="C20" s="111" t="s">
        <v>155</v>
      </c>
      <c r="D20" s="162"/>
      <c r="E20" s="95"/>
      <c r="F20" s="92"/>
    </row>
    <row r="21" spans="1:6" x14ac:dyDescent="0.3">
      <c r="A21" s="111" t="s">
        <v>427</v>
      </c>
      <c r="B21" s="111" t="s">
        <v>150</v>
      </c>
      <c r="C21" s="111" t="s">
        <v>156</v>
      </c>
      <c r="D21" s="162"/>
      <c r="E21" s="95"/>
      <c r="F21" s="92"/>
    </row>
    <row r="22" spans="1:6" x14ac:dyDescent="0.3">
      <c r="A22" s="111" t="s">
        <v>428</v>
      </c>
      <c r="B22" s="111" t="s">
        <v>150</v>
      </c>
      <c r="C22" s="111" t="s">
        <v>157</v>
      </c>
      <c r="D22" s="162"/>
      <c r="E22" s="95"/>
      <c r="F22" s="92"/>
    </row>
    <row r="23" spans="1:6" x14ac:dyDescent="0.3">
      <c r="A23" s="112" t="s">
        <v>429</v>
      </c>
      <c r="B23" s="112" t="s">
        <v>158</v>
      </c>
      <c r="C23" s="112" t="s">
        <v>159</v>
      </c>
      <c r="D23" s="163">
        <f>'2.2.9 Procédure d''évaluation'!D12</f>
        <v>0</v>
      </c>
      <c r="E23" s="80" t="s">
        <v>1</v>
      </c>
      <c r="F23" s="114"/>
    </row>
    <row r="24" spans="1:6" x14ac:dyDescent="0.3">
      <c r="A24" s="112" t="s">
        <v>430</v>
      </c>
      <c r="B24" s="112" t="s">
        <v>158</v>
      </c>
      <c r="C24" s="112" t="s">
        <v>160</v>
      </c>
      <c r="D24" s="164"/>
      <c r="E24" s="80" t="s">
        <v>1</v>
      </c>
      <c r="F24" s="114"/>
    </row>
    <row r="25" spans="1:6" ht="26.4" x14ac:dyDescent="0.3">
      <c r="A25" s="111" t="s">
        <v>431</v>
      </c>
      <c r="B25" s="111" t="s">
        <v>161</v>
      </c>
      <c r="C25" s="111" t="s">
        <v>162</v>
      </c>
      <c r="D25" s="161">
        <f>'2.2.9 Procédure d''évaluation'!D13</f>
        <v>0</v>
      </c>
      <c r="E25" s="95"/>
      <c r="F25" s="92"/>
    </row>
    <row r="26" spans="1:6" x14ac:dyDescent="0.3">
      <c r="A26" s="111" t="s">
        <v>432</v>
      </c>
      <c r="B26" s="111" t="s">
        <v>161</v>
      </c>
      <c r="C26" s="111" t="s">
        <v>163</v>
      </c>
      <c r="D26" s="162"/>
      <c r="E26" s="95"/>
      <c r="F26" s="92"/>
    </row>
    <row r="27" spans="1:6" ht="26.4" x14ac:dyDescent="0.3">
      <c r="A27" s="111" t="s">
        <v>433</v>
      </c>
      <c r="B27" s="111" t="s">
        <v>164</v>
      </c>
      <c r="C27" s="111" t="s">
        <v>165</v>
      </c>
      <c r="D27" s="161">
        <f>'2.2.9 Procédure d''évaluation'!D14</f>
        <v>0</v>
      </c>
      <c r="E27" s="95"/>
      <c r="F27" s="92"/>
    </row>
    <row r="28" spans="1:6" x14ac:dyDescent="0.3">
      <c r="A28" s="111" t="s">
        <v>434</v>
      </c>
      <c r="B28" s="111" t="s">
        <v>164</v>
      </c>
      <c r="C28" s="111" t="s">
        <v>166</v>
      </c>
      <c r="D28" s="162"/>
      <c r="E28" s="95"/>
      <c r="F28" s="92"/>
    </row>
    <row r="29" spans="1:6" x14ac:dyDescent="0.3">
      <c r="A29" s="111" t="s">
        <v>435</v>
      </c>
      <c r="B29" s="111" t="s">
        <v>164</v>
      </c>
      <c r="C29" s="111" t="s">
        <v>167</v>
      </c>
      <c r="D29" s="162"/>
      <c r="E29" s="95"/>
      <c r="F29" s="92"/>
    </row>
    <row r="30" spans="1:6" x14ac:dyDescent="0.3">
      <c r="A30" s="111" t="s">
        <v>436</v>
      </c>
      <c r="B30" s="111" t="s">
        <v>164</v>
      </c>
      <c r="C30" s="111" t="s">
        <v>168</v>
      </c>
      <c r="D30" s="162"/>
      <c r="E30" s="95"/>
      <c r="F30" s="92"/>
    </row>
    <row r="31" spans="1:6" ht="26.4" x14ac:dyDescent="0.3">
      <c r="A31" s="111" t="s">
        <v>437</v>
      </c>
      <c r="B31" s="111" t="s">
        <v>169</v>
      </c>
      <c r="C31" s="111" t="s">
        <v>170</v>
      </c>
      <c r="D31" s="161">
        <f>'2.2.9 Procédure d''évaluation'!D15</f>
        <v>0</v>
      </c>
      <c r="E31" s="95"/>
      <c r="F31" s="92"/>
    </row>
    <row r="32" spans="1:6" ht="26.4" x14ac:dyDescent="0.3">
      <c r="A32" s="111" t="s">
        <v>438</v>
      </c>
      <c r="B32" s="111" t="s">
        <v>169</v>
      </c>
      <c r="C32" s="111" t="s">
        <v>171</v>
      </c>
      <c r="D32" s="162"/>
      <c r="E32" s="95"/>
      <c r="F32" s="92"/>
    </row>
    <row r="33" spans="1:6" x14ac:dyDescent="0.3">
      <c r="A33" s="111" t="s">
        <v>439</v>
      </c>
      <c r="B33" s="111" t="s">
        <v>169</v>
      </c>
      <c r="C33" s="111" t="s">
        <v>172</v>
      </c>
      <c r="D33" s="162"/>
      <c r="E33" s="95"/>
      <c r="F33" s="92"/>
    </row>
    <row r="34" spans="1:6" x14ac:dyDescent="0.3">
      <c r="A34" s="111" t="s">
        <v>440</v>
      </c>
      <c r="B34" s="111" t="s">
        <v>173</v>
      </c>
      <c r="C34" s="111" t="s">
        <v>174</v>
      </c>
      <c r="D34" s="161">
        <f>'2.2.9 Procédure d''évaluation'!D16</f>
        <v>0</v>
      </c>
      <c r="E34" s="95"/>
      <c r="F34" s="92"/>
    </row>
    <row r="35" spans="1:6" ht="26.4" x14ac:dyDescent="0.3">
      <c r="A35" s="111" t="s">
        <v>441</v>
      </c>
      <c r="B35" s="111" t="s">
        <v>173</v>
      </c>
      <c r="C35" s="111" t="s">
        <v>175</v>
      </c>
      <c r="D35" s="162"/>
      <c r="E35" s="95"/>
      <c r="F35" s="92"/>
    </row>
    <row r="36" spans="1:6" x14ac:dyDescent="0.3">
      <c r="A36" s="111" t="s">
        <v>442</v>
      </c>
      <c r="B36" s="111" t="s">
        <v>173</v>
      </c>
      <c r="C36" s="111" t="s">
        <v>176</v>
      </c>
      <c r="D36" s="162"/>
      <c r="E36" s="95"/>
      <c r="F36" s="92"/>
    </row>
    <row r="37" spans="1:6" x14ac:dyDescent="0.3">
      <c r="A37" s="111" t="s">
        <v>443</v>
      </c>
      <c r="B37" s="111" t="s">
        <v>173</v>
      </c>
      <c r="C37" s="111" t="s">
        <v>177</v>
      </c>
      <c r="D37" s="162"/>
      <c r="E37" s="95"/>
      <c r="F37" s="92"/>
    </row>
    <row r="38" spans="1:6" ht="26.4" x14ac:dyDescent="0.3">
      <c r="A38" s="112" t="s">
        <v>444</v>
      </c>
      <c r="B38" s="112" t="s">
        <v>178</v>
      </c>
      <c r="C38" s="112" t="s">
        <v>179</v>
      </c>
      <c r="D38" s="163">
        <f>'2.2.9 Procédure d''évaluation'!D17</f>
        <v>0</v>
      </c>
      <c r="E38" s="80" t="s">
        <v>1</v>
      </c>
      <c r="F38" s="114"/>
    </row>
    <row r="39" spans="1:6" x14ac:dyDescent="0.3">
      <c r="A39" s="112" t="s">
        <v>445</v>
      </c>
      <c r="B39" s="112" t="s">
        <v>178</v>
      </c>
      <c r="C39" s="112" t="s">
        <v>180</v>
      </c>
      <c r="D39" s="164"/>
      <c r="E39" s="80" t="s">
        <v>1</v>
      </c>
      <c r="F39" s="114"/>
    </row>
    <row r="40" spans="1:6" x14ac:dyDescent="0.3">
      <c r="A40" s="112" t="s">
        <v>446</v>
      </c>
      <c r="B40" s="112" t="s">
        <v>178</v>
      </c>
      <c r="C40" s="112" t="s">
        <v>181</v>
      </c>
      <c r="D40" s="164"/>
      <c r="E40" s="80" t="s">
        <v>1</v>
      </c>
      <c r="F40" s="114"/>
    </row>
    <row r="41" spans="1:6" x14ac:dyDescent="0.3">
      <c r="A41" s="111" t="s">
        <v>447</v>
      </c>
      <c r="B41" s="111" t="s">
        <v>182</v>
      </c>
      <c r="C41" s="111" t="s">
        <v>183</v>
      </c>
      <c r="D41" s="161">
        <f>'2.2.9 Procédure d''évaluation'!D18</f>
        <v>0</v>
      </c>
      <c r="E41" s="95"/>
      <c r="F41" s="92"/>
    </row>
    <row r="42" spans="1:6" x14ac:dyDescent="0.3">
      <c r="A42" s="111" t="s">
        <v>448</v>
      </c>
      <c r="B42" s="111" t="s">
        <v>182</v>
      </c>
      <c r="C42" s="111" t="s">
        <v>184</v>
      </c>
      <c r="D42" s="162"/>
      <c r="E42" s="95"/>
      <c r="F42" s="92"/>
    </row>
    <row r="43" spans="1:6" ht="26.4" x14ac:dyDescent="0.3">
      <c r="A43" s="111" t="s">
        <v>449</v>
      </c>
      <c r="B43" s="111" t="s">
        <v>182</v>
      </c>
      <c r="C43" s="111" t="s">
        <v>185</v>
      </c>
      <c r="D43" s="162"/>
      <c r="E43" s="95"/>
      <c r="F43" s="92"/>
    </row>
    <row r="44" spans="1:6" x14ac:dyDescent="0.3">
      <c r="A44" s="111" t="s">
        <v>450</v>
      </c>
      <c r="B44" s="111" t="s">
        <v>186</v>
      </c>
      <c r="C44" s="111" t="s">
        <v>187</v>
      </c>
      <c r="D44" s="161">
        <f>'2.2.9 Procédure d''évaluation'!D19</f>
        <v>0</v>
      </c>
      <c r="E44" s="95"/>
      <c r="F44" s="92"/>
    </row>
    <row r="45" spans="1:6" x14ac:dyDescent="0.3">
      <c r="A45" s="111" t="s">
        <v>451</v>
      </c>
      <c r="B45" s="111" t="s">
        <v>186</v>
      </c>
      <c r="C45" s="111" t="s">
        <v>188</v>
      </c>
      <c r="D45" s="162"/>
      <c r="E45" s="95"/>
      <c r="F45" s="92"/>
    </row>
    <row r="46" spans="1:6" ht="26.4" x14ac:dyDescent="0.3">
      <c r="A46" s="111" t="s">
        <v>452</v>
      </c>
      <c r="B46" s="111" t="s">
        <v>186</v>
      </c>
      <c r="C46" s="111" t="s">
        <v>189</v>
      </c>
      <c r="D46" s="162"/>
      <c r="E46" s="95"/>
      <c r="F46" s="92"/>
    </row>
    <row r="47" spans="1:6" x14ac:dyDescent="0.3">
      <c r="A47" s="111" t="s">
        <v>453</v>
      </c>
      <c r="B47" s="111" t="s">
        <v>190</v>
      </c>
      <c r="C47" s="111" t="s">
        <v>191</v>
      </c>
      <c r="D47" s="161">
        <f>'2.2.9 Procédure d''évaluation'!D21</f>
        <v>0</v>
      </c>
      <c r="E47" s="95"/>
      <c r="F47" s="92"/>
    </row>
    <row r="48" spans="1:6" x14ac:dyDescent="0.3">
      <c r="A48" s="111" t="s">
        <v>454</v>
      </c>
      <c r="B48" s="111" t="s">
        <v>190</v>
      </c>
      <c r="C48" s="111" t="s">
        <v>192</v>
      </c>
      <c r="D48" s="162"/>
      <c r="E48" s="95"/>
      <c r="F48" s="92"/>
    </row>
    <row r="49" spans="1:6" x14ac:dyDescent="0.3">
      <c r="A49" s="111" t="s">
        <v>455</v>
      </c>
      <c r="B49" s="111" t="s">
        <v>190</v>
      </c>
      <c r="C49" s="111" t="s">
        <v>193</v>
      </c>
      <c r="D49" s="162"/>
      <c r="E49" s="95"/>
      <c r="F49" s="92"/>
    </row>
    <row r="50" spans="1:6" ht="26.4" x14ac:dyDescent="0.3">
      <c r="A50" s="111" t="s">
        <v>456</v>
      </c>
      <c r="B50" s="111" t="s">
        <v>190</v>
      </c>
      <c r="C50" s="111" t="s">
        <v>194</v>
      </c>
      <c r="D50" s="162"/>
      <c r="E50" s="95"/>
      <c r="F50" s="92"/>
    </row>
    <row r="51" spans="1:6" ht="26.4" x14ac:dyDescent="0.3">
      <c r="A51" s="111" t="s">
        <v>457</v>
      </c>
      <c r="B51" s="111" t="s">
        <v>190</v>
      </c>
      <c r="C51" s="111" t="s">
        <v>195</v>
      </c>
      <c r="D51" s="162"/>
      <c r="E51" s="95"/>
      <c r="F51" s="92"/>
    </row>
    <row r="52" spans="1:6" ht="26.4" x14ac:dyDescent="0.3">
      <c r="A52" s="111" t="s">
        <v>458</v>
      </c>
      <c r="B52" s="111" t="s">
        <v>190</v>
      </c>
      <c r="C52" s="111" t="s">
        <v>196</v>
      </c>
      <c r="D52" s="162"/>
      <c r="E52" s="95"/>
      <c r="F52" s="92"/>
    </row>
    <row r="53" spans="1:6" x14ac:dyDescent="0.3">
      <c r="A53" s="111" t="s">
        <v>459</v>
      </c>
      <c r="B53" s="111" t="s">
        <v>197</v>
      </c>
      <c r="C53" s="111" t="s">
        <v>198</v>
      </c>
      <c r="D53" s="161">
        <f>'2.2.9 Procédure d''évaluation'!D22</f>
        <v>0</v>
      </c>
      <c r="E53" s="95"/>
      <c r="F53" s="92"/>
    </row>
    <row r="54" spans="1:6" ht="26.4" x14ac:dyDescent="0.3">
      <c r="A54" s="111" t="s">
        <v>460</v>
      </c>
      <c r="B54" s="111" t="s">
        <v>197</v>
      </c>
      <c r="C54" s="111" t="s">
        <v>199</v>
      </c>
      <c r="D54" s="162"/>
      <c r="E54" s="95"/>
      <c r="F54" s="92"/>
    </row>
    <row r="55" spans="1:6" ht="26.4" x14ac:dyDescent="0.3">
      <c r="A55" s="111" t="s">
        <v>461</v>
      </c>
      <c r="B55" s="111" t="s">
        <v>197</v>
      </c>
      <c r="C55" s="111" t="s">
        <v>200</v>
      </c>
      <c r="D55" s="162"/>
      <c r="E55" s="95"/>
      <c r="F55" s="92"/>
    </row>
    <row r="56" spans="1:6" ht="39.6" x14ac:dyDescent="0.3">
      <c r="A56" s="111" t="s">
        <v>462</v>
      </c>
      <c r="B56" s="111" t="s">
        <v>201</v>
      </c>
      <c r="C56" s="111" t="s">
        <v>202</v>
      </c>
      <c r="D56" s="14">
        <f>'2.2.9 Procédure d''évaluation'!D23</f>
        <v>0</v>
      </c>
      <c r="E56" s="95"/>
      <c r="F56" s="92"/>
    </row>
    <row r="57" spans="1:6" x14ac:dyDescent="0.3">
      <c r="A57" s="111" t="s">
        <v>463</v>
      </c>
      <c r="B57" s="111" t="s">
        <v>203</v>
      </c>
      <c r="C57" s="111" t="s">
        <v>204</v>
      </c>
      <c r="D57" s="161">
        <f>'2.2.9 Procédure d''évaluation'!D24</f>
        <v>0</v>
      </c>
      <c r="E57" s="95"/>
      <c r="F57" s="92"/>
    </row>
    <row r="58" spans="1:6" x14ac:dyDescent="0.3">
      <c r="A58" s="111" t="s">
        <v>464</v>
      </c>
      <c r="B58" s="111" t="s">
        <v>203</v>
      </c>
      <c r="C58" s="111" t="s">
        <v>205</v>
      </c>
      <c r="D58" s="162"/>
      <c r="E58" s="95"/>
      <c r="F58" s="92"/>
    </row>
    <row r="59" spans="1:6" ht="26.4" x14ac:dyDescent="0.3">
      <c r="A59" s="111" t="s">
        <v>465</v>
      </c>
      <c r="B59" s="111" t="s">
        <v>203</v>
      </c>
      <c r="C59" s="111" t="s">
        <v>206</v>
      </c>
      <c r="D59" s="162"/>
      <c r="E59" s="95"/>
      <c r="F59" s="92"/>
    </row>
    <row r="60" spans="1:6" x14ac:dyDescent="0.3">
      <c r="A60" s="111" t="s">
        <v>466</v>
      </c>
      <c r="B60" s="111" t="s">
        <v>203</v>
      </c>
      <c r="C60" s="111" t="s">
        <v>207</v>
      </c>
      <c r="D60" s="162"/>
      <c r="E60" s="95"/>
      <c r="F60" s="92"/>
    </row>
    <row r="61" spans="1:6" x14ac:dyDescent="0.3">
      <c r="A61" s="111" t="s">
        <v>467</v>
      </c>
      <c r="B61" s="111" t="s">
        <v>203</v>
      </c>
      <c r="C61" s="111" t="s">
        <v>208</v>
      </c>
      <c r="D61" s="162"/>
      <c r="E61" s="95"/>
      <c r="F61" s="92"/>
    </row>
    <row r="62" spans="1:6" x14ac:dyDescent="0.3">
      <c r="A62" s="111" t="s">
        <v>468</v>
      </c>
      <c r="B62" s="111" t="s">
        <v>203</v>
      </c>
      <c r="C62" s="111" t="s">
        <v>209</v>
      </c>
      <c r="D62" s="162"/>
      <c r="E62" s="95"/>
      <c r="F62" s="92"/>
    </row>
    <row r="63" spans="1:6" ht="26.4" x14ac:dyDescent="0.3">
      <c r="A63" s="111" t="s">
        <v>469</v>
      </c>
      <c r="B63" s="111" t="s">
        <v>203</v>
      </c>
      <c r="C63" s="111" t="s">
        <v>210</v>
      </c>
      <c r="D63" s="162"/>
      <c r="E63" s="95"/>
      <c r="F63" s="92"/>
    </row>
    <row r="64" spans="1:6" ht="26.4" x14ac:dyDescent="0.3">
      <c r="A64" s="111" t="s">
        <v>470</v>
      </c>
      <c r="B64" s="111" t="s">
        <v>211</v>
      </c>
      <c r="C64" s="111" t="s">
        <v>212</v>
      </c>
      <c r="D64" s="161" t="s">
        <v>2</v>
      </c>
      <c r="E64" s="14" t="s">
        <v>2</v>
      </c>
      <c r="F64" s="92"/>
    </row>
    <row r="65" spans="1:6" ht="26.4" x14ac:dyDescent="0.3">
      <c r="A65" s="111" t="s">
        <v>471</v>
      </c>
      <c r="B65" s="111" t="s">
        <v>211</v>
      </c>
      <c r="C65" s="111" t="s">
        <v>213</v>
      </c>
      <c r="D65" s="162"/>
      <c r="E65" s="14" t="s">
        <v>2</v>
      </c>
      <c r="F65" s="92"/>
    </row>
    <row r="66" spans="1:6" x14ac:dyDescent="0.3">
      <c r="A66" s="111" t="s">
        <v>472</v>
      </c>
      <c r="B66" s="111" t="s">
        <v>211</v>
      </c>
      <c r="C66" s="111" t="s">
        <v>214</v>
      </c>
      <c r="D66" s="162"/>
      <c r="E66" s="14" t="s">
        <v>2</v>
      </c>
      <c r="F66" s="92"/>
    </row>
    <row r="67" spans="1:6" ht="26.4" x14ac:dyDescent="0.3">
      <c r="A67" s="111" t="s">
        <v>473</v>
      </c>
      <c r="B67" s="111" t="s">
        <v>215</v>
      </c>
      <c r="C67" s="111" t="s">
        <v>216</v>
      </c>
      <c r="D67" s="161" t="s">
        <v>2</v>
      </c>
      <c r="E67" s="14" t="s">
        <v>2</v>
      </c>
      <c r="F67" s="92"/>
    </row>
    <row r="68" spans="1:6" ht="26.4" x14ac:dyDescent="0.3">
      <c r="A68" s="111" t="s">
        <v>474</v>
      </c>
      <c r="B68" s="111" t="s">
        <v>215</v>
      </c>
      <c r="C68" s="111" t="s">
        <v>217</v>
      </c>
      <c r="D68" s="162"/>
      <c r="E68" s="14" t="s">
        <v>2</v>
      </c>
      <c r="F68" s="92"/>
    </row>
    <row r="69" spans="1:6" ht="26.4" x14ac:dyDescent="0.3">
      <c r="A69" s="112" t="s">
        <v>475</v>
      </c>
      <c r="B69" s="112" t="s">
        <v>218</v>
      </c>
      <c r="C69" s="112" t="s">
        <v>219</v>
      </c>
      <c r="D69" s="163">
        <f>'2.2.9 Procédure d''évaluation'!D25</f>
        <v>0</v>
      </c>
      <c r="E69" s="80" t="s">
        <v>1</v>
      </c>
      <c r="F69" s="114"/>
    </row>
    <row r="70" spans="1:6" x14ac:dyDescent="0.3">
      <c r="A70" s="112" t="s">
        <v>476</v>
      </c>
      <c r="B70" s="112" t="s">
        <v>218</v>
      </c>
      <c r="C70" s="112" t="s">
        <v>220</v>
      </c>
      <c r="D70" s="164"/>
      <c r="E70" s="80" t="s">
        <v>1</v>
      </c>
      <c r="F70" s="114"/>
    </row>
    <row r="71" spans="1:6" ht="26.4" x14ac:dyDescent="0.3">
      <c r="A71" s="112" t="s">
        <v>477</v>
      </c>
      <c r="B71" s="112" t="s">
        <v>218</v>
      </c>
      <c r="C71" s="112" t="s">
        <v>221</v>
      </c>
      <c r="D71" s="164"/>
      <c r="E71" s="80" t="s">
        <v>1</v>
      </c>
      <c r="F71" s="114"/>
    </row>
    <row r="72" spans="1:6" x14ac:dyDescent="0.3">
      <c r="A72" s="112" t="s">
        <v>478</v>
      </c>
      <c r="B72" s="112" t="s">
        <v>218</v>
      </c>
      <c r="C72" s="112" t="s">
        <v>222</v>
      </c>
      <c r="D72" s="164"/>
      <c r="E72" s="80" t="s">
        <v>1</v>
      </c>
      <c r="F72" s="114"/>
    </row>
    <row r="73" spans="1:6" ht="26.4" x14ac:dyDescent="0.3">
      <c r="A73" s="111" t="s">
        <v>479</v>
      </c>
      <c r="B73" s="111" t="s">
        <v>223</v>
      </c>
      <c r="C73" s="111" t="s">
        <v>224</v>
      </c>
      <c r="D73" s="161">
        <f>'2.2.9 Procédure d''évaluation'!D26</f>
        <v>0</v>
      </c>
      <c r="E73" s="95"/>
      <c r="F73" s="92"/>
    </row>
    <row r="74" spans="1:6" ht="39.6" x14ac:dyDescent="0.3">
      <c r="A74" s="111" t="s">
        <v>480</v>
      </c>
      <c r="B74" s="111" t="s">
        <v>223</v>
      </c>
      <c r="C74" s="111" t="s">
        <v>225</v>
      </c>
      <c r="D74" s="162"/>
      <c r="E74" s="95"/>
      <c r="F74" s="92"/>
    </row>
    <row r="75" spans="1:6" x14ac:dyDescent="0.3">
      <c r="A75" s="111" t="s">
        <v>481</v>
      </c>
      <c r="B75" s="111" t="s">
        <v>223</v>
      </c>
      <c r="C75" s="111" t="s">
        <v>226</v>
      </c>
      <c r="D75" s="162"/>
      <c r="E75" s="95"/>
      <c r="F75" s="92"/>
    </row>
    <row r="76" spans="1:6" x14ac:dyDescent="0.3">
      <c r="A76" s="111" t="s">
        <v>482</v>
      </c>
      <c r="B76" s="111" t="s">
        <v>227</v>
      </c>
      <c r="C76" s="111" t="s">
        <v>228</v>
      </c>
      <c r="D76" s="161">
        <f>'2.2.9 Procédure d''évaluation'!D27</f>
        <v>0</v>
      </c>
      <c r="E76" s="95"/>
      <c r="F76" s="92"/>
    </row>
    <row r="77" spans="1:6" x14ac:dyDescent="0.3">
      <c r="A77" s="111" t="s">
        <v>483</v>
      </c>
      <c r="B77" s="111" t="s">
        <v>227</v>
      </c>
      <c r="C77" s="111" t="s">
        <v>229</v>
      </c>
      <c r="D77" s="162"/>
      <c r="E77" s="95"/>
      <c r="F77" s="92"/>
    </row>
    <row r="78" spans="1:6" x14ac:dyDescent="0.3">
      <c r="A78" s="111" t="s">
        <v>484</v>
      </c>
      <c r="B78" s="111" t="s">
        <v>227</v>
      </c>
      <c r="C78" s="111" t="s">
        <v>230</v>
      </c>
      <c r="D78" s="162"/>
      <c r="E78" s="95"/>
      <c r="F78" s="92"/>
    </row>
    <row r="79" spans="1:6" ht="26.4" x14ac:dyDescent="0.3">
      <c r="A79" s="111" t="s">
        <v>485</v>
      </c>
      <c r="B79" s="111" t="s">
        <v>227</v>
      </c>
      <c r="C79" s="111" t="s">
        <v>231</v>
      </c>
      <c r="D79" s="162"/>
      <c r="E79" s="95"/>
      <c r="F79" s="92"/>
    </row>
    <row r="80" spans="1:6" x14ac:dyDescent="0.3">
      <c r="A80" s="111" t="s">
        <v>486</v>
      </c>
      <c r="B80" s="111" t="s">
        <v>227</v>
      </c>
      <c r="C80" s="111" t="s">
        <v>232</v>
      </c>
      <c r="D80" s="162"/>
      <c r="E80" s="95"/>
      <c r="F80" s="92"/>
    </row>
    <row r="81" spans="1:6" x14ac:dyDescent="0.3">
      <c r="A81" s="111" t="s">
        <v>487</v>
      </c>
      <c r="B81" s="111" t="s">
        <v>233</v>
      </c>
      <c r="C81" s="111" t="s">
        <v>234</v>
      </c>
      <c r="D81" s="161">
        <f>'2.2.9 Procédure d''évaluation'!D28</f>
        <v>0</v>
      </c>
      <c r="E81" s="95"/>
      <c r="F81" s="92"/>
    </row>
    <row r="82" spans="1:6" x14ac:dyDescent="0.3">
      <c r="A82" s="111" t="s">
        <v>488</v>
      </c>
      <c r="B82" s="111" t="s">
        <v>233</v>
      </c>
      <c r="C82" s="111" t="s">
        <v>235</v>
      </c>
      <c r="D82" s="162"/>
      <c r="E82" s="95"/>
      <c r="F82" s="92"/>
    </row>
    <row r="83" spans="1:6" ht="26.4" x14ac:dyDescent="0.3">
      <c r="A83" s="111" t="s">
        <v>489</v>
      </c>
      <c r="B83" s="111" t="s">
        <v>236</v>
      </c>
      <c r="C83" s="111" t="s">
        <v>237</v>
      </c>
      <c r="D83" s="161">
        <f>'2.2.9 Procédure d''évaluation'!D29</f>
        <v>0</v>
      </c>
      <c r="E83" s="95"/>
      <c r="F83" s="92"/>
    </row>
    <row r="84" spans="1:6" ht="26.4" x14ac:dyDescent="0.3">
      <c r="A84" s="111" t="s">
        <v>490</v>
      </c>
      <c r="B84" s="111" t="s">
        <v>236</v>
      </c>
      <c r="C84" s="111" t="s">
        <v>238</v>
      </c>
      <c r="D84" s="162"/>
      <c r="E84" s="95"/>
      <c r="F84" s="92"/>
    </row>
    <row r="85" spans="1:6" ht="26.4" x14ac:dyDescent="0.3">
      <c r="A85" s="111" t="s">
        <v>491</v>
      </c>
      <c r="B85" s="111" t="s">
        <v>236</v>
      </c>
      <c r="C85" s="111" t="s">
        <v>239</v>
      </c>
      <c r="D85" s="162"/>
      <c r="E85" s="95"/>
      <c r="F85" s="92"/>
    </row>
    <row r="86" spans="1:6" ht="39.6" x14ac:dyDescent="0.3">
      <c r="A86" s="112" t="s">
        <v>492</v>
      </c>
      <c r="B86" s="112" t="s">
        <v>240</v>
      </c>
      <c r="C86" s="112" t="s">
        <v>241</v>
      </c>
      <c r="D86" s="163">
        <f>'2.2.9 Procédure d''évaluation'!D30</f>
        <v>0</v>
      </c>
      <c r="E86" s="80" t="s">
        <v>1</v>
      </c>
      <c r="F86" s="114"/>
    </row>
    <row r="87" spans="1:6" ht="39.6" x14ac:dyDescent="0.3">
      <c r="A87" s="112" t="s">
        <v>493</v>
      </c>
      <c r="B87" s="112" t="s">
        <v>240</v>
      </c>
      <c r="C87" s="112" t="s">
        <v>242</v>
      </c>
      <c r="D87" s="164"/>
      <c r="E87" s="80" t="s">
        <v>1</v>
      </c>
      <c r="F87" s="114"/>
    </row>
    <row r="88" spans="1:6" x14ac:dyDescent="0.3">
      <c r="A88" s="112" t="s">
        <v>494</v>
      </c>
      <c r="B88" s="112" t="s">
        <v>240</v>
      </c>
      <c r="C88" s="112" t="s">
        <v>243</v>
      </c>
      <c r="D88" s="164"/>
      <c r="E88" s="80" t="s">
        <v>1</v>
      </c>
      <c r="F88" s="114"/>
    </row>
    <row r="89" spans="1:6" x14ac:dyDescent="0.3">
      <c r="A89" s="112" t="s">
        <v>495</v>
      </c>
      <c r="B89" s="112" t="s">
        <v>240</v>
      </c>
      <c r="C89" s="112" t="s">
        <v>244</v>
      </c>
      <c r="D89" s="164"/>
      <c r="E89" s="80" t="s">
        <v>1</v>
      </c>
      <c r="F89" s="114"/>
    </row>
    <row r="90" spans="1:6" ht="26.4" x14ac:dyDescent="0.3">
      <c r="A90" s="111" t="s">
        <v>496</v>
      </c>
      <c r="B90" s="111" t="s">
        <v>245</v>
      </c>
      <c r="C90" s="111" t="s">
        <v>246</v>
      </c>
      <c r="D90" s="161">
        <f>'2.2.9 Procédure d''évaluation'!D32</f>
        <v>0</v>
      </c>
      <c r="E90" s="95"/>
      <c r="F90" s="92"/>
    </row>
    <row r="91" spans="1:6" ht="26.4" x14ac:dyDescent="0.3">
      <c r="A91" s="111" t="s">
        <v>497</v>
      </c>
      <c r="B91" s="111" t="s">
        <v>245</v>
      </c>
      <c r="C91" s="111" t="s">
        <v>247</v>
      </c>
      <c r="D91" s="162"/>
      <c r="E91" s="95"/>
      <c r="F91" s="92"/>
    </row>
    <row r="92" spans="1:6" ht="26.4" x14ac:dyDescent="0.3">
      <c r="A92" s="111" t="s">
        <v>498</v>
      </c>
      <c r="B92" s="111" t="s">
        <v>245</v>
      </c>
      <c r="C92" s="111" t="s">
        <v>248</v>
      </c>
      <c r="D92" s="162"/>
      <c r="E92" s="95"/>
      <c r="F92" s="92"/>
    </row>
    <row r="93" spans="1:6" x14ac:dyDescent="0.3">
      <c r="A93" s="111" t="s">
        <v>499</v>
      </c>
      <c r="B93" s="111" t="s">
        <v>245</v>
      </c>
      <c r="C93" s="111" t="s">
        <v>249</v>
      </c>
      <c r="D93" s="162"/>
      <c r="E93" s="95"/>
      <c r="F93" s="92"/>
    </row>
    <row r="94" spans="1:6" x14ac:dyDescent="0.3">
      <c r="A94" s="111" t="s">
        <v>500</v>
      </c>
      <c r="B94" s="111" t="s">
        <v>245</v>
      </c>
      <c r="C94" s="111" t="s">
        <v>250</v>
      </c>
      <c r="D94" s="162"/>
      <c r="E94" s="95"/>
      <c r="F94" s="92"/>
    </row>
    <row r="95" spans="1:6" x14ac:dyDescent="0.3">
      <c r="A95" s="111" t="s">
        <v>501</v>
      </c>
      <c r="B95" s="111" t="s">
        <v>245</v>
      </c>
      <c r="C95" s="111" t="s">
        <v>251</v>
      </c>
      <c r="D95" s="162"/>
      <c r="E95" s="95"/>
      <c r="F95" s="92"/>
    </row>
    <row r="96" spans="1:6" x14ac:dyDescent="0.3">
      <c r="A96" s="111" t="s">
        <v>502</v>
      </c>
      <c r="B96" s="111" t="s">
        <v>245</v>
      </c>
      <c r="C96" s="111" t="s">
        <v>252</v>
      </c>
      <c r="D96" s="162"/>
      <c r="E96" s="95"/>
      <c r="F96" s="92"/>
    </row>
    <row r="97" spans="1:6" ht="26.4" x14ac:dyDescent="0.3">
      <c r="A97" s="111" t="s">
        <v>503</v>
      </c>
      <c r="B97" s="111" t="s">
        <v>253</v>
      </c>
      <c r="C97" s="111" t="s">
        <v>254</v>
      </c>
      <c r="D97" s="161" t="s">
        <v>2</v>
      </c>
      <c r="E97" s="14" t="s">
        <v>2</v>
      </c>
      <c r="F97" s="92"/>
    </row>
    <row r="98" spans="1:6" ht="26.4" x14ac:dyDescent="0.3">
      <c r="A98" s="111" t="s">
        <v>504</v>
      </c>
      <c r="B98" s="111" t="s">
        <v>253</v>
      </c>
      <c r="C98" s="111" t="s">
        <v>255</v>
      </c>
      <c r="D98" s="162"/>
      <c r="E98" s="14" t="s">
        <v>2</v>
      </c>
      <c r="F98" s="92"/>
    </row>
    <row r="99" spans="1:6" ht="26.4" x14ac:dyDescent="0.3">
      <c r="A99" s="111" t="s">
        <v>505</v>
      </c>
      <c r="B99" s="111" t="s">
        <v>253</v>
      </c>
      <c r="C99" s="111" t="s">
        <v>256</v>
      </c>
      <c r="D99" s="162"/>
      <c r="E99" s="14" t="s">
        <v>2</v>
      </c>
      <c r="F99" s="92"/>
    </row>
    <row r="100" spans="1:6" ht="26.4" x14ac:dyDescent="0.3">
      <c r="A100" s="111" t="s">
        <v>506</v>
      </c>
      <c r="B100" s="111" t="s">
        <v>253</v>
      </c>
      <c r="C100" s="111" t="s">
        <v>257</v>
      </c>
      <c r="D100" s="162"/>
      <c r="E100" s="14" t="s">
        <v>2</v>
      </c>
      <c r="F100" s="92"/>
    </row>
    <row r="101" spans="1:6" ht="26.4" x14ac:dyDescent="0.3">
      <c r="A101" s="111" t="s">
        <v>507</v>
      </c>
      <c r="B101" s="111" t="s">
        <v>253</v>
      </c>
      <c r="C101" s="111" t="s">
        <v>258</v>
      </c>
      <c r="D101" s="162"/>
      <c r="E101" s="14" t="s">
        <v>2</v>
      </c>
      <c r="F101" s="92"/>
    </row>
    <row r="102" spans="1:6" x14ac:dyDescent="0.3">
      <c r="A102" s="111" t="s">
        <v>508</v>
      </c>
      <c r="B102" s="111" t="s">
        <v>253</v>
      </c>
      <c r="C102" s="111" t="s">
        <v>259</v>
      </c>
      <c r="D102" s="162"/>
      <c r="E102" s="14" t="s">
        <v>2</v>
      </c>
      <c r="F102" s="92"/>
    </row>
    <row r="103" spans="1:6" x14ac:dyDescent="0.3">
      <c r="A103" s="111" t="s">
        <v>509</v>
      </c>
      <c r="B103" s="111" t="s">
        <v>260</v>
      </c>
      <c r="C103" s="111" t="s">
        <v>261</v>
      </c>
      <c r="D103" s="161">
        <f>'2.2.9 Procédure d''évaluation'!D33</f>
        <v>0</v>
      </c>
      <c r="E103" s="95"/>
      <c r="F103" s="92"/>
    </row>
    <row r="104" spans="1:6" x14ac:dyDescent="0.3">
      <c r="A104" s="111" t="s">
        <v>510</v>
      </c>
      <c r="B104" s="111" t="s">
        <v>260</v>
      </c>
      <c r="C104" s="111" t="s">
        <v>262</v>
      </c>
      <c r="D104" s="162"/>
      <c r="E104" s="95"/>
      <c r="F104" s="92"/>
    </row>
    <row r="105" spans="1:6" ht="26.4" x14ac:dyDescent="0.3">
      <c r="A105" s="112" t="s">
        <v>511</v>
      </c>
      <c r="B105" s="112" t="s">
        <v>263</v>
      </c>
      <c r="C105" s="112" t="s">
        <v>264</v>
      </c>
      <c r="D105" s="163">
        <f>'2.2.9 Procédure d''évaluation'!D34</f>
        <v>0</v>
      </c>
      <c r="E105" s="80" t="s">
        <v>1</v>
      </c>
      <c r="F105" s="114"/>
    </row>
    <row r="106" spans="1:6" ht="26.4" x14ac:dyDescent="0.3">
      <c r="A106" s="112" t="s">
        <v>512</v>
      </c>
      <c r="B106" s="112" t="s">
        <v>263</v>
      </c>
      <c r="C106" s="112" t="s">
        <v>265</v>
      </c>
      <c r="D106" s="164"/>
      <c r="E106" s="80" t="s">
        <v>1</v>
      </c>
      <c r="F106" s="114"/>
    </row>
    <row r="107" spans="1:6" ht="26.4" x14ac:dyDescent="0.3">
      <c r="A107" s="112" t="s">
        <v>513</v>
      </c>
      <c r="B107" s="112" t="s">
        <v>266</v>
      </c>
      <c r="C107" s="112" t="s">
        <v>267</v>
      </c>
      <c r="D107" s="163">
        <f>'2.2.9 Procédure d''évaluation'!D35</f>
        <v>0</v>
      </c>
      <c r="E107" s="80" t="s">
        <v>1</v>
      </c>
      <c r="F107" s="114"/>
    </row>
    <row r="108" spans="1:6" ht="26.4" x14ac:dyDescent="0.3">
      <c r="A108" s="112" t="s">
        <v>514</v>
      </c>
      <c r="B108" s="112" t="s">
        <v>266</v>
      </c>
      <c r="C108" s="112" t="s">
        <v>268</v>
      </c>
      <c r="D108" s="164"/>
      <c r="E108" s="80" t="s">
        <v>1</v>
      </c>
      <c r="F108" s="114"/>
    </row>
    <row r="109" spans="1:6" ht="26.4" x14ac:dyDescent="0.3">
      <c r="A109" s="112" t="s">
        <v>515</v>
      </c>
      <c r="B109" s="112" t="s">
        <v>266</v>
      </c>
      <c r="C109" s="112" t="s">
        <v>269</v>
      </c>
      <c r="D109" s="164"/>
      <c r="E109" s="80" t="s">
        <v>1</v>
      </c>
      <c r="F109" s="114"/>
    </row>
    <row r="110" spans="1:6" ht="26.4" x14ac:dyDescent="0.3">
      <c r="A110" s="111" t="s">
        <v>516</v>
      </c>
      <c r="B110" s="111" t="s">
        <v>270</v>
      </c>
      <c r="C110" s="111" t="s">
        <v>271</v>
      </c>
      <c r="D110" s="14">
        <f>'2.2.9 Procédure d''évaluation'!D36</f>
        <v>0</v>
      </c>
      <c r="E110" s="95"/>
      <c r="F110" s="92"/>
    </row>
    <row r="111" spans="1:6" x14ac:dyDescent="0.3">
      <c r="A111" s="111" t="s">
        <v>517</v>
      </c>
      <c r="B111" s="111" t="s">
        <v>272</v>
      </c>
      <c r="C111" s="111" t="s">
        <v>273</v>
      </c>
      <c r="D111" s="161">
        <f>'2.2.9 Procédure d''évaluation'!D37</f>
        <v>0</v>
      </c>
      <c r="E111" s="95"/>
      <c r="F111" s="92"/>
    </row>
    <row r="112" spans="1:6" ht="26.4" x14ac:dyDescent="0.3">
      <c r="A112" s="111" t="s">
        <v>518</v>
      </c>
      <c r="B112" s="111" t="s">
        <v>272</v>
      </c>
      <c r="C112" s="111" t="s">
        <v>274</v>
      </c>
      <c r="D112" s="162"/>
      <c r="E112" s="95"/>
      <c r="F112" s="92"/>
    </row>
    <row r="113" spans="1:6" x14ac:dyDescent="0.3">
      <c r="A113" s="111" t="s">
        <v>519</v>
      </c>
      <c r="B113" s="111" t="s">
        <v>272</v>
      </c>
      <c r="C113" s="111" t="s">
        <v>275</v>
      </c>
      <c r="D113" s="162"/>
      <c r="E113" s="95"/>
      <c r="F113" s="92"/>
    </row>
    <row r="114" spans="1:6" ht="26.4" x14ac:dyDescent="0.3">
      <c r="A114" s="111" t="s">
        <v>520</v>
      </c>
      <c r="B114" s="111" t="s">
        <v>276</v>
      </c>
      <c r="C114" s="111" t="s">
        <v>277</v>
      </c>
      <c r="D114" s="161" t="str">
        <f>'2.2.9 Procédure d''évaluation'!D39</f>
        <v>NON</v>
      </c>
      <c r="E114" s="14" t="s">
        <v>2</v>
      </c>
      <c r="F114" s="92"/>
    </row>
    <row r="115" spans="1:6" ht="26.4" x14ac:dyDescent="0.3">
      <c r="A115" s="111" t="s">
        <v>521</v>
      </c>
      <c r="B115" s="111" t="s">
        <v>276</v>
      </c>
      <c r="C115" s="111" t="s">
        <v>278</v>
      </c>
      <c r="D115" s="162"/>
      <c r="E115" s="14" t="s">
        <v>2</v>
      </c>
      <c r="F115" s="92"/>
    </row>
    <row r="116" spans="1:6" x14ac:dyDescent="0.3">
      <c r="A116" s="111" t="s">
        <v>522</v>
      </c>
      <c r="B116" s="111" t="s">
        <v>276</v>
      </c>
      <c r="C116" s="111" t="s">
        <v>279</v>
      </c>
      <c r="D116" s="162"/>
      <c r="E116" s="14" t="s">
        <v>2</v>
      </c>
      <c r="F116" s="92"/>
    </row>
    <row r="117" spans="1:6" x14ac:dyDescent="0.3">
      <c r="A117" s="111" t="s">
        <v>523</v>
      </c>
      <c r="B117" s="111" t="s">
        <v>280</v>
      </c>
      <c r="C117" s="111" t="s">
        <v>281</v>
      </c>
      <c r="D117" s="161" t="str">
        <f>'2.2.9 Procédure d''évaluation'!D40</f>
        <v>NON</v>
      </c>
      <c r="E117" s="14" t="s">
        <v>2</v>
      </c>
      <c r="F117" s="92"/>
    </row>
    <row r="118" spans="1:6" x14ac:dyDescent="0.3">
      <c r="A118" s="111" t="s">
        <v>524</v>
      </c>
      <c r="B118" s="111" t="s">
        <v>280</v>
      </c>
      <c r="C118" s="111" t="s">
        <v>282</v>
      </c>
      <c r="D118" s="162"/>
      <c r="E118" s="14" t="s">
        <v>2</v>
      </c>
      <c r="F118" s="92"/>
    </row>
    <row r="119" spans="1:6" ht="26.4" x14ac:dyDescent="0.3">
      <c r="A119" s="111" t="s">
        <v>525</v>
      </c>
      <c r="B119" s="111" t="s">
        <v>280</v>
      </c>
      <c r="C119" s="111" t="s">
        <v>283</v>
      </c>
      <c r="D119" s="162"/>
      <c r="E119" s="14" t="s">
        <v>2</v>
      </c>
      <c r="F119" s="92"/>
    </row>
    <row r="120" spans="1:6" ht="26.4" x14ac:dyDescent="0.3">
      <c r="A120" s="111" t="s">
        <v>526</v>
      </c>
      <c r="B120" s="111" t="s">
        <v>280</v>
      </c>
      <c r="C120" s="111" t="s">
        <v>284</v>
      </c>
      <c r="D120" s="162"/>
      <c r="E120" s="14" t="s">
        <v>2</v>
      </c>
      <c r="F120" s="92"/>
    </row>
    <row r="121" spans="1:6" x14ac:dyDescent="0.3">
      <c r="A121" s="111" t="s">
        <v>527</v>
      </c>
      <c r="B121" s="111" t="s">
        <v>280</v>
      </c>
      <c r="C121" s="111" t="s">
        <v>285</v>
      </c>
      <c r="D121" s="162"/>
      <c r="E121" s="14" t="s">
        <v>2</v>
      </c>
      <c r="F121" s="92"/>
    </row>
    <row r="122" spans="1:6" ht="26.4" x14ac:dyDescent="0.3">
      <c r="A122" s="111" t="s">
        <v>528</v>
      </c>
      <c r="B122" s="111" t="s">
        <v>280</v>
      </c>
      <c r="C122" s="111" t="s">
        <v>286</v>
      </c>
      <c r="D122" s="162"/>
      <c r="E122" s="14" t="s">
        <v>2</v>
      </c>
      <c r="F122" s="92"/>
    </row>
    <row r="123" spans="1:6" x14ac:dyDescent="0.3">
      <c r="A123" s="111" t="s">
        <v>529</v>
      </c>
      <c r="B123" s="111" t="s">
        <v>280</v>
      </c>
      <c r="C123" s="111" t="s">
        <v>287</v>
      </c>
      <c r="D123" s="162"/>
      <c r="E123" s="14" t="s">
        <v>2</v>
      </c>
      <c r="F123" s="92"/>
    </row>
    <row r="124" spans="1:6" x14ac:dyDescent="0.3">
      <c r="A124" s="111" t="s">
        <v>530</v>
      </c>
      <c r="B124" s="111" t="s">
        <v>280</v>
      </c>
      <c r="C124" s="111" t="s">
        <v>288</v>
      </c>
      <c r="D124" s="162"/>
      <c r="E124" s="14" t="s">
        <v>2</v>
      </c>
      <c r="F124" s="92"/>
    </row>
    <row r="125" spans="1:6" ht="26.4" x14ac:dyDescent="0.3">
      <c r="A125" s="111" t="s">
        <v>531</v>
      </c>
      <c r="B125" s="111" t="s">
        <v>289</v>
      </c>
      <c r="C125" s="111" t="s">
        <v>290</v>
      </c>
      <c r="D125" s="161" t="str">
        <f>'2.2.9 Procédure d''évaluation'!D41</f>
        <v>NON</v>
      </c>
      <c r="E125" s="14" t="s">
        <v>2</v>
      </c>
      <c r="F125" s="92"/>
    </row>
    <row r="126" spans="1:6" ht="26.4" x14ac:dyDescent="0.3">
      <c r="A126" s="111" t="s">
        <v>532</v>
      </c>
      <c r="B126" s="111" t="s">
        <v>289</v>
      </c>
      <c r="C126" s="111" t="s">
        <v>291</v>
      </c>
      <c r="D126" s="162"/>
      <c r="E126" s="14" t="s">
        <v>2</v>
      </c>
      <c r="F126" s="92"/>
    </row>
    <row r="127" spans="1:6" x14ac:dyDescent="0.3">
      <c r="A127" s="111" t="s">
        <v>533</v>
      </c>
      <c r="B127" s="111" t="s">
        <v>289</v>
      </c>
      <c r="C127" s="111" t="s">
        <v>292</v>
      </c>
      <c r="D127" s="162"/>
      <c r="E127" s="14" t="s">
        <v>2</v>
      </c>
      <c r="F127" s="92"/>
    </row>
    <row r="128" spans="1:6" x14ac:dyDescent="0.3">
      <c r="A128" s="111" t="s">
        <v>534</v>
      </c>
      <c r="B128" s="111" t="s">
        <v>289</v>
      </c>
      <c r="C128" s="111" t="s">
        <v>293</v>
      </c>
      <c r="D128" s="162"/>
      <c r="E128" s="14" t="s">
        <v>2</v>
      </c>
      <c r="F128" s="92"/>
    </row>
    <row r="129" spans="1:6" x14ac:dyDescent="0.3">
      <c r="A129" s="111" t="s">
        <v>535</v>
      </c>
      <c r="B129" s="111" t="s">
        <v>289</v>
      </c>
      <c r="C129" s="111" t="s">
        <v>294</v>
      </c>
      <c r="D129" s="162"/>
      <c r="E129" s="14" t="s">
        <v>2</v>
      </c>
      <c r="F129" s="92"/>
    </row>
    <row r="130" spans="1:6" ht="26.4" x14ac:dyDescent="0.3">
      <c r="A130" s="112" t="s">
        <v>536</v>
      </c>
      <c r="B130" s="112" t="s">
        <v>295</v>
      </c>
      <c r="C130" s="112" t="s">
        <v>296</v>
      </c>
      <c r="D130" s="163">
        <f>'2.2.9 Procédure d''évaluation'!D42</f>
        <v>0</v>
      </c>
      <c r="E130" s="80" t="s">
        <v>1</v>
      </c>
      <c r="F130" s="114"/>
    </row>
    <row r="131" spans="1:6" ht="26.4" x14ac:dyDescent="0.3">
      <c r="A131" s="112" t="s">
        <v>537</v>
      </c>
      <c r="B131" s="112" t="s">
        <v>295</v>
      </c>
      <c r="C131" s="112" t="s">
        <v>297</v>
      </c>
      <c r="D131" s="162"/>
      <c r="E131" s="80" t="s">
        <v>1</v>
      </c>
      <c r="F131" s="114"/>
    </row>
    <row r="132" spans="1:6" ht="39.6" x14ac:dyDescent="0.3">
      <c r="A132" s="112" t="s">
        <v>538</v>
      </c>
      <c r="B132" s="112" t="s">
        <v>295</v>
      </c>
      <c r="C132" s="112" t="s">
        <v>298</v>
      </c>
      <c r="D132" s="162"/>
      <c r="E132" s="80" t="s">
        <v>1</v>
      </c>
      <c r="F132" s="114"/>
    </row>
    <row r="133" spans="1:6" ht="26.4" x14ac:dyDescent="0.3">
      <c r="A133" s="112" t="s">
        <v>539</v>
      </c>
      <c r="B133" s="112" t="s">
        <v>295</v>
      </c>
      <c r="C133" s="112" t="s">
        <v>299</v>
      </c>
      <c r="D133" s="162"/>
      <c r="E133" s="80" t="s">
        <v>1</v>
      </c>
      <c r="F133" s="114"/>
    </row>
    <row r="134" spans="1:6" x14ac:dyDescent="0.3">
      <c r="A134" s="112" t="s">
        <v>540</v>
      </c>
      <c r="B134" s="112" t="s">
        <v>295</v>
      </c>
      <c r="C134" s="112" t="s">
        <v>300</v>
      </c>
      <c r="D134" s="162"/>
      <c r="E134" s="80" t="s">
        <v>1</v>
      </c>
      <c r="F134" s="114"/>
    </row>
    <row r="135" spans="1:6" ht="26.4" x14ac:dyDescent="0.3">
      <c r="A135" s="111" t="s">
        <v>541</v>
      </c>
      <c r="B135" s="111" t="s">
        <v>301</v>
      </c>
      <c r="C135" s="111" t="s">
        <v>302</v>
      </c>
      <c r="D135" s="161" t="str">
        <f>'2.2.9 Procédure d''évaluation'!D43</f>
        <v>NON</v>
      </c>
      <c r="E135" s="14" t="s">
        <v>2</v>
      </c>
      <c r="F135" s="92"/>
    </row>
    <row r="136" spans="1:6" ht="26.4" x14ac:dyDescent="0.3">
      <c r="A136" s="111" t="s">
        <v>542</v>
      </c>
      <c r="B136" s="111" t="s">
        <v>301</v>
      </c>
      <c r="C136" s="111" t="s">
        <v>303</v>
      </c>
      <c r="D136" s="162"/>
      <c r="E136" s="14" t="s">
        <v>2</v>
      </c>
      <c r="F136" s="92"/>
    </row>
    <row r="137" spans="1:6" ht="26.4" x14ac:dyDescent="0.3">
      <c r="A137" s="111" t="s">
        <v>543</v>
      </c>
      <c r="B137" s="111" t="s">
        <v>301</v>
      </c>
      <c r="C137" s="111" t="s">
        <v>304</v>
      </c>
      <c r="D137" s="162"/>
      <c r="E137" s="14" t="s">
        <v>2</v>
      </c>
      <c r="F137" s="92"/>
    </row>
    <row r="138" spans="1:6" ht="26.4" x14ac:dyDescent="0.3">
      <c r="A138" s="111" t="s">
        <v>544</v>
      </c>
      <c r="B138" s="111" t="s">
        <v>301</v>
      </c>
      <c r="C138" s="111" t="s">
        <v>305</v>
      </c>
      <c r="D138" s="162"/>
      <c r="E138" s="14" t="s">
        <v>2</v>
      </c>
      <c r="F138" s="92"/>
    </row>
    <row r="139" spans="1:6" ht="26.4" x14ac:dyDescent="0.3">
      <c r="A139" s="111" t="s">
        <v>545</v>
      </c>
      <c r="B139" s="111" t="s">
        <v>301</v>
      </c>
      <c r="C139" s="111" t="s">
        <v>306</v>
      </c>
      <c r="D139" s="162"/>
      <c r="E139" s="14" t="s">
        <v>2</v>
      </c>
      <c r="F139" s="92"/>
    </row>
    <row r="140" spans="1:6" x14ac:dyDescent="0.3">
      <c r="A140" s="112" t="s">
        <v>546</v>
      </c>
      <c r="B140" s="112" t="s">
        <v>307</v>
      </c>
      <c r="C140" s="112" t="s">
        <v>308</v>
      </c>
      <c r="D140" s="163">
        <f>'2.2.9 Procédure d''évaluation'!D44</f>
        <v>0</v>
      </c>
      <c r="E140" s="80" t="s">
        <v>1</v>
      </c>
      <c r="F140" s="114"/>
    </row>
    <row r="141" spans="1:6" ht="26.4" x14ac:dyDescent="0.3">
      <c r="A141" s="112" t="s">
        <v>547</v>
      </c>
      <c r="B141" s="112" t="s">
        <v>307</v>
      </c>
      <c r="C141" s="112" t="s">
        <v>309</v>
      </c>
      <c r="D141" s="164"/>
      <c r="E141" s="80" t="s">
        <v>1</v>
      </c>
      <c r="F141" s="114"/>
    </row>
    <row r="142" spans="1:6" ht="26.4" x14ac:dyDescent="0.3">
      <c r="A142" s="112" t="s">
        <v>548</v>
      </c>
      <c r="B142" s="112" t="s">
        <v>307</v>
      </c>
      <c r="C142" s="112" t="s">
        <v>310</v>
      </c>
      <c r="D142" s="164"/>
      <c r="E142" s="80" t="s">
        <v>1</v>
      </c>
      <c r="F142" s="114"/>
    </row>
    <row r="143" spans="1:6" ht="26.4" x14ac:dyDescent="0.3">
      <c r="A143" s="112" t="s">
        <v>549</v>
      </c>
      <c r="B143" s="112" t="s">
        <v>307</v>
      </c>
      <c r="C143" s="112" t="s">
        <v>311</v>
      </c>
      <c r="D143" s="164"/>
      <c r="E143" s="80" t="s">
        <v>1</v>
      </c>
      <c r="F143" s="114"/>
    </row>
    <row r="144" spans="1:6" x14ac:dyDescent="0.3">
      <c r="A144" s="112" t="s">
        <v>550</v>
      </c>
      <c r="B144" s="112" t="s">
        <v>307</v>
      </c>
      <c r="C144" s="112" t="s">
        <v>312</v>
      </c>
      <c r="D144" s="164"/>
      <c r="E144" s="80" t="s">
        <v>1</v>
      </c>
      <c r="F144" s="114"/>
    </row>
    <row r="145" spans="1:6" ht="26.4" x14ac:dyDescent="0.3">
      <c r="A145" s="112" t="s">
        <v>551</v>
      </c>
      <c r="B145" s="112" t="s">
        <v>307</v>
      </c>
      <c r="C145" s="112" t="s">
        <v>313</v>
      </c>
      <c r="D145" s="164"/>
      <c r="E145" s="80" t="s">
        <v>1</v>
      </c>
      <c r="F145" s="114"/>
    </row>
    <row r="146" spans="1:6" ht="26.4" x14ac:dyDescent="0.3">
      <c r="A146" s="112" t="s">
        <v>552</v>
      </c>
      <c r="B146" s="112" t="s">
        <v>307</v>
      </c>
      <c r="C146" s="112" t="s">
        <v>314</v>
      </c>
      <c r="D146" s="164"/>
      <c r="E146" s="80" t="s">
        <v>1</v>
      </c>
      <c r="F146" s="114"/>
    </row>
    <row r="147" spans="1:6" ht="26.4" x14ac:dyDescent="0.3">
      <c r="A147" s="112" t="s">
        <v>553</v>
      </c>
      <c r="B147" s="112" t="s">
        <v>307</v>
      </c>
      <c r="C147" s="112" t="s">
        <v>315</v>
      </c>
      <c r="D147" s="164"/>
      <c r="E147" s="80" t="s">
        <v>1</v>
      </c>
      <c r="F147" s="114"/>
    </row>
    <row r="148" spans="1:6" ht="26.4" x14ac:dyDescent="0.3">
      <c r="A148" s="111" t="s">
        <v>554</v>
      </c>
      <c r="B148" s="111" t="s">
        <v>316</v>
      </c>
      <c r="C148" s="111" t="s">
        <v>317</v>
      </c>
      <c r="D148" s="162" t="str">
        <f>'2.2.9 Procédure d''évaluation'!D45</f>
        <v>NON</v>
      </c>
      <c r="E148" s="14" t="s">
        <v>2</v>
      </c>
      <c r="F148" s="92"/>
    </row>
    <row r="149" spans="1:6" x14ac:dyDescent="0.3">
      <c r="A149" s="111" t="s">
        <v>555</v>
      </c>
      <c r="B149" s="111" t="s">
        <v>316</v>
      </c>
      <c r="C149" s="111" t="s">
        <v>318</v>
      </c>
      <c r="D149" s="162"/>
      <c r="E149" s="14" t="s">
        <v>2</v>
      </c>
      <c r="F149" s="92"/>
    </row>
    <row r="150" spans="1:6" x14ac:dyDescent="0.3">
      <c r="A150" s="111" t="s">
        <v>556</v>
      </c>
      <c r="B150" s="111" t="s">
        <v>316</v>
      </c>
      <c r="C150" s="111" t="s">
        <v>319</v>
      </c>
      <c r="D150" s="162"/>
      <c r="E150" s="14" t="s">
        <v>2</v>
      </c>
      <c r="F150" s="92"/>
    </row>
    <row r="151" spans="1:6" ht="26.4" x14ac:dyDescent="0.3">
      <c r="A151" s="111" t="s">
        <v>557</v>
      </c>
      <c r="B151" s="111" t="s">
        <v>320</v>
      </c>
      <c r="C151" s="111" t="s">
        <v>321</v>
      </c>
      <c r="D151" s="161" t="str">
        <f>'2.2.9 Procédure d''évaluation'!D46</f>
        <v>NON</v>
      </c>
      <c r="E151" s="14" t="s">
        <v>2</v>
      </c>
      <c r="F151" s="92"/>
    </row>
    <row r="152" spans="1:6" ht="26.4" x14ac:dyDescent="0.3">
      <c r="A152" s="111" t="s">
        <v>558</v>
      </c>
      <c r="B152" s="111" t="s">
        <v>320</v>
      </c>
      <c r="C152" s="111" t="s">
        <v>322</v>
      </c>
      <c r="D152" s="162"/>
      <c r="E152" s="14" t="s">
        <v>2</v>
      </c>
      <c r="F152" s="92"/>
    </row>
    <row r="153" spans="1:6" x14ac:dyDescent="0.3">
      <c r="A153" s="111" t="s">
        <v>559</v>
      </c>
      <c r="B153" s="111" t="s">
        <v>320</v>
      </c>
      <c r="C153" s="111" t="s">
        <v>323</v>
      </c>
      <c r="D153" s="162"/>
      <c r="E153" s="14" t="s">
        <v>2</v>
      </c>
      <c r="F153" s="92"/>
    </row>
  </sheetData>
  <sheetProtection sheet="1" selectLockedCells="1"/>
  <mergeCells count="36">
    <mergeCell ref="D27:D30"/>
    <mergeCell ref="D4:D7"/>
    <mergeCell ref="D8:D15"/>
    <mergeCell ref="D16:D22"/>
    <mergeCell ref="D23:D24"/>
    <mergeCell ref="D25:D26"/>
    <mergeCell ref="D73:D75"/>
    <mergeCell ref="D31:D33"/>
    <mergeCell ref="D34:D37"/>
    <mergeCell ref="D38:D40"/>
    <mergeCell ref="D41:D43"/>
    <mergeCell ref="D44:D46"/>
    <mergeCell ref="D47:D52"/>
    <mergeCell ref="D53:D55"/>
    <mergeCell ref="D57:D63"/>
    <mergeCell ref="D64:D66"/>
    <mergeCell ref="D67:D68"/>
    <mergeCell ref="D69:D72"/>
    <mergeCell ref="D117:D124"/>
    <mergeCell ref="D76:D80"/>
    <mergeCell ref="D81:D82"/>
    <mergeCell ref="D83:D85"/>
    <mergeCell ref="D86:D89"/>
    <mergeCell ref="D90:D96"/>
    <mergeCell ref="D97:D102"/>
    <mergeCell ref="D103:D104"/>
    <mergeCell ref="D105:D106"/>
    <mergeCell ref="D107:D109"/>
    <mergeCell ref="D111:D113"/>
    <mergeCell ref="D114:D116"/>
    <mergeCell ref="D125:D129"/>
    <mergeCell ref="D135:D139"/>
    <mergeCell ref="D151:D153"/>
    <mergeCell ref="D140:D147"/>
    <mergeCell ref="D148:D150"/>
    <mergeCell ref="D130:D134"/>
  </mergeCells>
  <phoneticPr fontId="20" type="noConversion"/>
  <conditionalFormatting sqref="A3 A4:F7">
    <cfRule type="expression" dxfId="25" priority="29">
      <formula>$D$4</formula>
    </cfRule>
  </conditionalFormatting>
  <conditionalFormatting sqref="B64:D66 F64:F66">
    <cfRule type="expression" dxfId="24" priority="16">
      <formula>$D$64</formula>
    </cfRule>
  </conditionalFormatting>
  <conditionalFormatting sqref="B67:D68 F67:F68">
    <cfRule type="expression" dxfId="23" priority="15">
      <formula>$D$67</formula>
    </cfRule>
  </conditionalFormatting>
  <conditionalFormatting sqref="B3:F3">
    <cfRule type="expression" dxfId="22" priority="34">
      <formula>$D$3</formula>
    </cfRule>
  </conditionalFormatting>
  <conditionalFormatting sqref="B8:F15 A8:A153">
    <cfRule type="expression" dxfId="21" priority="28">
      <formula>$D$8</formula>
    </cfRule>
  </conditionalFormatting>
  <conditionalFormatting sqref="B16:F22">
    <cfRule type="expression" dxfId="20" priority="42">
      <formula>$D$16</formula>
    </cfRule>
  </conditionalFormatting>
  <conditionalFormatting sqref="B25:F26">
    <cfRule type="expression" dxfId="19" priority="43">
      <formula>$D$25</formula>
    </cfRule>
  </conditionalFormatting>
  <conditionalFormatting sqref="B27:F30">
    <cfRule type="expression" dxfId="18" priority="44">
      <formula>$D$27</formula>
    </cfRule>
  </conditionalFormatting>
  <conditionalFormatting sqref="B31:F33">
    <cfRule type="expression" dxfId="17" priority="45">
      <formula>$D$31</formula>
    </cfRule>
  </conditionalFormatting>
  <conditionalFormatting sqref="B34:F37">
    <cfRule type="expression" dxfId="16" priority="46">
      <formula>$D$34</formula>
    </cfRule>
  </conditionalFormatting>
  <conditionalFormatting sqref="B41:F43">
    <cfRule type="expression" dxfId="15" priority="47">
      <formula>$D$41</formula>
    </cfRule>
  </conditionalFormatting>
  <conditionalFormatting sqref="B44:F46">
    <cfRule type="expression" dxfId="14" priority="48">
      <formula>$D$44</formula>
    </cfRule>
  </conditionalFormatting>
  <conditionalFormatting sqref="B47:F52">
    <cfRule type="expression" dxfId="13" priority="49">
      <formula>$D$47</formula>
    </cfRule>
  </conditionalFormatting>
  <conditionalFormatting sqref="B53:F55">
    <cfRule type="expression" dxfId="12" priority="50">
      <formula>$D$53</formula>
    </cfRule>
  </conditionalFormatting>
  <conditionalFormatting sqref="B56:F56">
    <cfRule type="expression" dxfId="11" priority="51">
      <formula>$D$56</formula>
    </cfRule>
  </conditionalFormatting>
  <conditionalFormatting sqref="B57:F63">
    <cfRule type="expression" dxfId="10" priority="52">
      <formula>$D$57</formula>
    </cfRule>
  </conditionalFormatting>
  <conditionalFormatting sqref="B73:F75">
    <cfRule type="expression" dxfId="9" priority="53">
      <formula>$D$73</formula>
    </cfRule>
  </conditionalFormatting>
  <conditionalFormatting sqref="B76:F80">
    <cfRule type="expression" dxfId="8" priority="54">
      <formula>$D$76</formula>
    </cfRule>
  </conditionalFormatting>
  <conditionalFormatting sqref="B81:F82">
    <cfRule type="expression" dxfId="7" priority="55">
      <formula>$D$81</formula>
    </cfRule>
  </conditionalFormatting>
  <conditionalFormatting sqref="B83:F85">
    <cfRule type="expression" dxfId="6" priority="56">
      <formula>$D$83</formula>
    </cfRule>
  </conditionalFormatting>
  <conditionalFormatting sqref="B90:F96">
    <cfRule type="expression" dxfId="5" priority="57">
      <formula>$D$90</formula>
    </cfRule>
  </conditionalFormatting>
  <conditionalFormatting sqref="B103:F104">
    <cfRule type="expression" dxfId="4" priority="59">
      <formula>$D$103</formula>
    </cfRule>
  </conditionalFormatting>
  <conditionalFormatting sqref="B110:F110">
    <cfRule type="expression" dxfId="3" priority="60">
      <formula>$D$110</formula>
    </cfRule>
  </conditionalFormatting>
  <conditionalFormatting sqref="B111:F113">
    <cfRule type="expression" dxfId="2" priority="61">
      <formula>$D$111</formula>
    </cfRule>
  </conditionalFormatting>
  <conditionalFormatting sqref="E64:E68 B97:F102">
    <cfRule type="expression" dxfId="0" priority="1">
      <formula>$D$97</formula>
    </cfRule>
  </conditionalFormatting>
  <dataValidations count="1">
    <dataValidation type="list" allowBlank="1" showInputMessage="1" showErrorMessage="1" sqref="E73:E85 E41:E63 E25:E37 E3:E22 E103:E104 E90:E96 E110:E113" xr:uid="{00000000-0002-0000-0200-000000000000}">
      <formula1>$G$1:$H$1</formula1>
    </dataValidation>
  </dataValidations>
  <pageMargins left="0.51181102362204722" right="0.31496062992125984" top="0.74803149606299213" bottom="0.35433070866141736" header="0.31496062992125984" footer="0.31496062992125984"/>
  <pageSetup paperSize="9" scale="55" orientation="landscape" r:id="rId1"/>
  <headerFooter>
    <oddHeader>&amp;L&amp;"Arial,Normal"&amp;9Association faîtière Géomaticiens / Géomaticiennes Suisse
www.formation-geomatique.ch&amp;C&amp;"Arial,Gras"&amp;10Objectifs évaluateurs&amp;R&amp;G</oddHeader>
  </headerFooter>
  <legacyDrawingHF r:id="rId2"/>
  <extLst>
    <ext xmlns:x14="http://schemas.microsoft.com/office/spreadsheetml/2009/9/main" uri="{78C0D931-6437-407d-A8EE-F0AAD7539E65}">
      <x14:conditionalFormattings>
        <x14:conditionalFormatting xmlns:xm="http://schemas.microsoft.com/office/excel/2006/main">
          <x14:cfRule type="cellIs" priority="31" operator="between" id="{0813A6D8-DF2D-46DF-B1A0-0A4162EBE65E}">
            <xm:f>'2.2.9 Procédure d''évaluation'!$I$3</xm:f>
            <xm:f>'2.2.9 Procédure d''évaluation'!$L$3</xm:f>
            <x14:dxf>
              <fill>
                <patternFill>
                  <bgColor theme="9" tint="0.59996337778862885"/>
                </patternFill>
              </fill>
            </x14:dxf>
          </x14:cfRule>
          <xm:sqref>D3:D22 D25:D37 D41:D68 D73:D85 D90:D104 D110:D129 D135:D139 D148:D153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2"/>
  <sheetViews>
    <sheetView workbookViewId="0">
      <selection activeCell="B15" sqref="B15"/>
    </sheetView>
  </sheetViews>
  <sheetFormatPr baseColWidth="10" defaultColWidth="9.109375" defaultRowHeight="12.75" customHeight="1" x14ac:dyDescent="0.3"/>
  <cols>
    <col min="1" max="1" width="71.6640625" style="12" customWidth="1"/>
    <col min="2" max="2" width="15.6640625" style="12" customWidth="1"/>
    <col min="3" max="3" width="14.33203125" style="12" customWidth="1"/>
    <col min="4" max="4" width="10.6640625" style="12" customWidth="1"/>
    <col min="5" max="5" width="13.5546875" style="12" bestFit="1" customWidth="1"/>
    <col min="6" max="16384" width="9.109375" style="12"/>
  </cols>
  <sheetData>
    <row r="1" spans="1:5" ht="24.75" customHeight="1" x14ac:dyDescent="0.3">
      <c r="A1" s="125" t="s">
        <v>324</v>
      </c>
      <c r="B1" s="5"/>
    </row>
    <row r="2" spans="1:5" ht="30" customHeight="1" x14ac:dyDescent="0.3">
      <c r="A2" s="144"/>
      <c r="B2" s="145" t="s">
        <v>45</v>
      </c>
      <c r="C2" s="146">
        <f>'2.2.9 Procédure d''évaluation'!F1</f>
        <v>0</v>
      </c>
      <c r="D2" s="144"/>
    </row>
    <row r="3" spans="1:5" ht="36" customHeight="1" x14ac:dyDescent="0.3">
      <c r="A3" s="142" t="s">
        <v>325</v>
      </c>
      <c r="B3" s="143" t="s">
        <v>49</v>
      </c>
      <c r="C3" s="165" t="s">
        <v>326</v>
      </c>
      <c r="D3" s="165"/>
    </row>
    <row r="4" spans="1:5" ht="21" customHeight="1" x14ac:dyDescent="0.3">
      <c r="A4" s="12" t="str">
        <f>'2.2.9 Procédure d''évaluation'!B2</f>
        <v>Compétences professionnelles</v>
      </c>
      <c r="B4" s="88" t="str">
        <f>'2.2.9 Procédure d''évaluation'!F3</f>
        <v>-</v>
      </c>
      <c r="C4" s="89">
        <v>0.9</v>
      </c>
      <c r="D4" s="122" t="str">
        <f>IF($B$4 = "-","",($B$4*$C$4))</f>
        <v/>
      </c>
    </row>
    <row r="5" spans="1:5" ht="21" customHeight="1" x14ac:dyDescent="0.3">
      <c r="A5" s="12" t="str">
        <f>'2.2.9 Procédure d''évaluation'!B47</f>
        <v>Compétences méthodologiques</v>
      </c>
      <c r="B5" s="88" t="str">
        <f>IF(('2.2.9 Procédure d''évaluation'!G47)=0,"-",'2.2.9 Procédure d''évaluation'!G47)</f>
        <v>-</v>
      </c>
      <c r="C5" s="89">
        <v>0.05</v>
      </c>
      <c r="D5" s="122" t="str">
        <f>IF(B5="-","",(B5*C5))</f>
        <v/>
      </c>
    </row>
    <row r="6" spans="1:5" ht="22.5" customHeight="1" x14ac:dyDescent="0.3">
      <c r="A6" s="150" t="str">
        <f>'2.2.9 Procédure d''évaluation'!B58</f>
        <v>Compétences sociales et personnelles</v>
      </c>
      <c r="B6" s="151" t="str">
        <f>IF('2.2.9 Procédure d''évaluation'!G58=0,"-",'2.2.9 Procédure d''évaluation'!G58)</f>
        <v>-</v>
      </c>
      <c r="C6" s="152">
        <v>0.05</v>
      </c>
      <c r="D6" s="153" t="str">
        <f>IF(B6="-","",(B6*C6))</f>
        <v/>
      </c>
    </row>
    <row r="7" spans="1:5" ht="22.5" customHeight="1" thickBot="1" x14ac:dyDescent="0.35">
      <c r="A7" s="18" t="s">
        <v>327</v>
      </c>
      <c r="B7" s="141"/>
      <c r="C7" s="147"/>
      <c r="D7" s="149" t="str">
        <f>IF($B$4="-","",(($B$4*$C$4)+($B$5*$C$5)+($B$6*$C$6)))</f>
        <v/>
      </c>
    </row>
    <row r="8" spans="1:5" ht="27.75" customHeight="1" thickTop="1" thickBot="1" x14ac:dyDescent="0.35">
      <c r="A8" s="154" t="s">
        <v>328</v>
      </c>
      <c r="B8" s="155"/>
      <c r="C8" s="156"/>
      <c r="D8" s="148" t="str">
        <f>IF(D7="","",(MROUND($D$7,0.5)))</f>
        <v/>
      </c>
    </row>
    <row r="9" spans="1:5" ht="28.5" customHeight="1" thickTop="1" x14ac:dyDescent="0.25">
      <c r="A9" s="76" t="s">
        <v>329</v>
      </c>
      <c r="B9" s="103"/>
      <c r="C9" s="103"/>
      <c r="D9" s="108"/>
    </row>
    <row r="10" spans="1:5" ht="27" customHeight="1" x14ac:dyDescent="0.3">
      <c r="A10" s="54" t="s">
        <v>330</v>
      </c>
      <c r="B10" s="103"/>
      <c r="C10" s="102"/>
      <c r="D10" s="103"/>
      <c r="E10" s="90"/>
    </row>
    <row r="11" spans="1:5" ht="18" customHeight="1" x14ac:dyDescent="0.3"/>
    <row r="12" spans="1:5" ht="18" customHeight="1" x14ac:dyDescent="0.3"/>
    <row r="13" spans="1:5" ht="18" customHeight="1" x14ac:dyDescent="0.3"/>
    <row r="14" spans="1:5" ht="27.75" customHeight="1" x14ac:dyDescent="0.3"/>
    <row r="15" spans="1:5" ht="32.25" customHeight="1" x14ac:dyDescent="0.3">
      <c r="A15" s="98" t="s">
        <v>331</v>
      </c>
      <c r="B15" s="97"/>
      <c r="C15" s="98" t="s">
        <v>332</v>
      </c>
    </row>
    <row r="16" spans="1:5" ht="32.25" customHeight="1" x14ac:dyDescent="0.3">
      <c r="A16" s="98" t="s">
        <v>333</v>
      </c>
      <c r="B16" s="97"/>
      <c r="C16" s="98" t="s">
        <v>332</v>
      </c>
    </row>
    <row r="17" spans="1:3" ht="41.25" customHeight="1" x14ac:dyDescent="0.3">
      <c r="A17" s="98" t="s">
        <v>334</v>
      </c>
      <c r="B17" s="97"/>
      <c r="C17" s="98" t="s">
        <v>332</v>
      </c>
    </row>
    <row r="19" spans="1:3" ht="12.75" customHeight="1" x14ac:dyDescent="0.3">
      <c r="A19" s="5" t="s">
        <v>131</v>
      </c>
    </row>
    <row r="20" spans="1:3" ht="12.75" customHeight="1" x14ac:dyDescent="0.25">
      <c r="A20" s="19" t="s">
        <v>132</v>
      </c>
    </row>
    <row r="22" spans="1:3" ht="12.75" customHeight="1" x14ac:dyDescent="0.3">
      <c r="A22" s="12" t="s">
        <v>326</v>
      </c>
      <c r="B22" s="4"/>
    </row>
    <row r="23" spans="1:3" ht="12.75" customHeight="1" x14ac:dyDescent="0.3">
      <c r="A23" s="12" t="s">
        <v>335</v>
      </c>
      <c r="B23" s="4"/>
    </row>
    <row r="24" spans="1:3" ht="12.75" customHeight="1" x14ac:dyDescent="0.3">
      <c r="A24" s="12" t="s">
        <v>336</v>
      </c>
      <c r="B24" s="4"/>
    </row>
    <row r="25" spans="1:3" ht="12.75" customHeight="1" x14ac:dyDescent="0.25">
      <c r="A25" s="19"/>
      <c r="B25" s="4"/>
    </row>
    <row r="26" spans="1:3" ht="12.75" customHeight="1" x14ac:dyDescent="0.3">
      <c r="B26" s="4"/>
    </row>
    <row r="27" spans="1:3" ht="12.75" customHeight="1" x14ac:dyDescent="0.3">
      <c r="A27" s="4"/>
      <c r="B27" s="4"/>
    </row>
    <row r="28" spans="1:3" ht="12.75" customHeight="1" x14ac:dyDescent="0.3">
      <c r="A28" s="4"/>
      <c r="B28" s="4"/>
    </row>
    <row r="29" spans="1:3" ht="12.75" customHeight="1" x14ac:dyDescent="0.3">
      <c r="A29" s="4"/>
      <c r="B29" s="4"/>
    </row>
    <row r="30" spans="1:3" ht="12.75" customHeight="1" x14ac:dyDescent="0.25">
      <c r="A30" s="4"/>
      <c r="B30" s="19"/>
    </row>
    <row r="31" spans="1:3" ht="12.75" customHeight="1" x14ac:dyDescent="0.25">
      <c r="B31" s="19"/>
    </row>
    <row r="32" spans="1:3" ht="12.75" customHeight="1" x14ac:dyDescent="0.25">
      <c r="B32" s="19"/>
    </row>
  </sheetData>
  <sheetProtection sheet="1" selectLockedCells="1"/>
  <mergeCells count="1">
    <mergeCell ref="C3:D3"/>
  </mergeCells>
  <conditionalFormatting sqref="D7:D8">
    <cfRule type="colorScale" priority="1">
      <colorScale>
        <cfvo type="num" val="3.99"/>
        <cfvo type="num" val="4"/>
        <color rgb="FFFFD03B"/>
        <color rgb="FF00EE6C"/>
      </colorScale>
    </cfRule>
  </conditionalFormatting>
  <printOptions horizontalCentered="1"/>
  <pageMargins left="0.23622047244094491" right="0.23622047244094491" top="0.74803149606299213" bottom="0.74803149606299213" header="0.31496062992125984" footer="0.31496062992125984"/>
  <pageSetup paperSize="9" scale="75" orientation="landscape" horizontalDpi="4294967293" verticalDpi="4294967293" r:id="rId1"/>
  <headerFooter>
    <oddHeader>&amp;L&amp;"Arial,Normal"&amp;9Association faîtière Géomaticiens / Géomaticiennes Suisse
www.formation-geomatique.ch&amp;C&amp;"-,Gras" Travail de projet, parties évaluées
Confidentiel&amp;R&amp;G</oddHeader>
    <oddFooter>&amp;C&amp;D&amp;RPage &amp;P</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7"/>
  <sheetViews>
    <sheetView workbookViewId="0">
      <selection activeCell="E6" sqref="E6"/>
    </sheetView>
  </sheetViews>
  <sheetFormatPr baseColWidth="10" defaultColWidth="9.109375" defaultRowHeight="13.2" x14ac:dyDescent="0.3"/>
  <cols>
    <col min="1" max="1" width="80" style="12" bestFit="1" customWidth="1"/>
    <col min="2" max="2" width="12.109375" style="14" bestFit="1" customWidth="1"/>
    <col min="3" max="3" width="10.5546875" style="14" bestFit="1" customWidth="1"/>
    <col min="4" max="4" width="13.6640625" style="14" bestFit="1" customWidth="1"/>
    <col min="5" max="5" width="50.6640625" style="12" customWidth="1"/>
    <col min="6" max="6" width="38.109375" style="10" bestFit="1" customWidth="1"/>
    <col min="7" max="16384" width="9.109375" style="10"/>
  </cols>
  <sheetData>
    <row r="1" spans="1:12" ht="27.75" customHeight="1" x14ac:dyDescent="0.3">
      <c r="A1" s="125" t="s">
        <v>337</v>
      </c>
    </row>
    <row r="2" spans="1:12" s="12" customFormat="1" ht="30" customHeight="1" x14ac:dyDescent="0.3">
      <c r="A2" s="80"/>
      <c r="B2" s="102" t="s">
        <v>45</v>
      </c>
      <c r="C2" s="54">
        <f>'2.2.9 Procédure d''évaluation'!F1</f>
        <v>0</v>
      </c>
      <c r="D2" s="80"/>
    </row>
    <row r="3" spans="1:12" ht="21" customHeight="1" x14ac:dyDescent="0.25">
      <c r="A3" s="53" t="s">
        <v>338</v>
      </c>
      <c r="B3" s="55" t="s">
        <v>62</v>
      </c>
      <c r="C3" s="56" t="s">
        <v>63</v>
      </c>
      <c r="D3" s="56" t="s">
        <v>64</v>
      </c>
      <c r="E3" s="56" t="s">
        <v>561</v>
      </c>
      <c r="G3" s="113">
        <v>1</v>
      </c>
      <c r="H3" s="113">
        <v>2</v>
      </c>
      <c r="I3" s="113">
        <v>3</v>
      </c>
      <c r="J3" s="113">
        <v>4</v>
      </c>
      <c r="K3" s="113">
        <v>5</v>
      </c>
      <c r="L3" s="113">
        <v>6</v>
      </c>
    </row>
    <row r="4" spans="1:12" ht="17.25" customHeight="1" x14ac:dyDescent="0.25">
      <c r="A4" s="9" t="s">
        <v>339</v>
      </c>
      <c r="B4" s="67">
        <v>3</v>
      </c>
      <c r="C4" s="91"/>
      <c r="D4" s="65">
        <f>B4*C4</f>
        <v>0</v>
      </c>
      <c r="E4" s="92" t="s">
        <v>340</v>
      </c>
    </row>
    <row r="5" spans="1:12" ht="17.25" customHeight="1" x14ac:dyDescent="0.25">
      <c r="A5" s="9" t="s">
        <v>341</v>
      </c>
      <c r="B5" s="67">
        <v>3</v>
      </c>
      <c r="C5" s="91"/>
      <c r="D5" s="65">
        <f t="shared" ref="D5:D16" si="0">B5*C5</f>
        <v>0</v>
      </c>
      <c r="E5" s="92"/>
    </row>
    <row r="6" spans="1:12" ht="17.25" customHeight="1" x14ac:dyDescent="0.25">
      <c r="A6" s="9" t="s">
        <v>342</v>
      </c>
      <c r="B6" s="67">
        <v>1</v>
      </c>
      <c r="C6" s="91"/>
      <c r="D6" s="65">
        <f t="shared" si="0"/>
        <v>0</v>
      </c>
      <c r="E6" s="92"/>
    </row>
    <row r="7" spans="1:12" ht="17.25" customHeight="1" x14ac:dyDescent="0.25">
      <c r="A7" s="9" t="s">
        <v>343</v>
      </c>
      <c r="B7" s="67">
        <v>1</v>
      </c>
      <c r="C7" s="91"/>
      <c r="D7" s="65">
        <f t="shared" si="0"/>
        <v>0</v>
      </c>
      <c r="E7" s="92"/>
    </row>
    <row r="8" spans="1:12" ht="17.25" customHeight="1" x14ac:dyDescent="0.25">
      <c r="A8" s="9" t="s">
        <v>344</v>
      </c>
      <c r="B8" s="67">
        <v>1</v>
      </c>
      <c r="C8" s="91"/>
      <c r="D8" s="65">
        <f t="shared" si="0"/>
        <v>0</v>
      </c>
      <c r="E8" s="92"/>
    </row>
    <row r="9" spans="1:12" ht="17.25" customHeight="1" x14ac:dyDescent="0.25">
      <c r="A9" s="9" t="s">
        <v>345</v>
      </c>
      <c r="B9" s="67">
        <v>2</v>
      </c>
      <c r="C9" s="91"/>
      <c r="D9" s="65">
        <f t="shared" si="0"/>
        <v>0</v>
      </c>
      <c r="E9" s="92"/>
    </row>
    <row r="10" spans="1:12" ht="17.25" customHeight="1" x14ac:dyDescent="0.25">
      <c r="A10" s="9" t="s">
        <v>346</v>
      </c>
      <c r="B10" s="67">
        <v>1</v>
      </c>
      <c r="C10" s="91"/>
      <c r="D10" s="65">
        <f t="shared" si="0"/>
        <v>0</v>
      </c>
      <c r="E10" s="92"/>
    </row>
    <row r="11" spans="1:12" ht="21" customHeight="1" x14ac:dyDescent="0.25">
      <c r="A11" s="53" t="s">
        <v>347</v>
      </c>
      <c r="B11" s="55" t="s">
        <v>62</v>
      </c>
      <c r="C11" s="56" t="s">
        <v>63</v>
      </c>
      <c r="D11" s="56" t="s">
        <v>64</v>
      </c>
      <c r="E11" s="56" t="s">
        <v>561</v>
      </c>
    </row>
    <row r="12" spans="1:12" ht="17.25" customHeight="1" x14ac:dyDescent="0.25">
      <c r="A12" s="9" t="s">
        <v>348</v>
      </c>
      <c r="B12" s="67">
        <v>1</v>
      </c>
      <c r="C12" s="91"/>
      <c r="D12" s="65">
        <f t="shared" si="0"/>
        <v>0</v>
      </c>
      <c r="E12" s="92" t="s">
        <v>340</v>
      </c>
    </row>
    <row r="13" spans="1:12" ht="17.25" customHeight="1" x14ac:dyDescent="0.25">
      <c r="A13" s="9" t="s">
        <v>349</v>
      </c>
      <c r="B13" s="67">
        <v>1</v>
      </c>
      <c r="C13" s="91"/>
      <c r="D13" s="65">
        <f t="shared" si="0"/>
        <v>0</v>
      </c>
      <c r="E13" s="92"/>
    </row>
    <row r="14" spans="1:12" ht="21" customHeight="1" x14ac:dyDescent="0.25">
      <c r="A14" s="53" t="s">
        <v>350</v>
      </c>
      <c r="B14" s="55" t="s">
        <v>62</v>
      </c>
      <c r="C14" s="56" t="s">
        <v>63</v>
      </c>
      <c r="D14" s="56" t="s">
        <v>64</v>
      </c>
      <c r="E14" s="56" t="s">
        <v>561</v>
      </c>
    </row>
    <row r="15" spans="1:12" ht="17.25" customHeight="1" x14ac:dyDescent="0.25">
      <c r="A15" s="9" t="s">
        <v>351</v>
      </c>
      <c r="B15" s="67">
        <v>1</v>
      </c>
      <c r="C15" s="91"/>
      <c r="D15" s="65">
        <f t="shared" si="0"/>
        <v>0</v>
      </c>
      <c r="E15" s="92" t="s">
        <v>340</v>
      </c>
    </row>
    <row r="16" spans="1:12" ht="17.25" customHeight="1" x14ac:dyDescent="0.25">
      <c r="A16" s="9" t="s">
        <v>352</v>
      </c>
      <c r="B16" s="67">
        <v>1</v>
      </c>
      <c r="C16" s="91"/>
      <c r="D16" s="65">
        <f t="shared" si="0"/>
        <v>0</v>
      </c>
      <c r="E16" s="92"/>
    </row>
    <row r="17" spans="1:7" ht="25.5" customHeight="1" x14ac:dyDescent="0.25">
      <c r="A17" s="77" t="s">
        <v>353</v>
      </c>
      <c r="B17" s="66">
        <f>SUM(B4:B10,B12:B13,B15:B16)</f>
        <v>16</v>
      </c>
      <c r="C17" s="68"/>
      <c r="D17" s="66">
        <f>SUM(D4:D10,D12:D13,D15:D16)</f>
        <v>0</v>
      </c>
      <c r="E17" s="58">
        <f>D17/B17</f>
        <v>0</v>
      </c>
      <c r="F17" s="77" t="s">
        <v>354</v>
      </c>
      <c r="G17" s="12"/>
    </row>
    <row r="18" spans="1:7" ht="27" customHeight="1" x14ac:dyDescent="0.3">
      <c r="A18" s="78" t="s">
        <v>355</v>
      </c>
      <c r="E18" s="57">
        <f>MROUND(E17,0.5)</f>
        <v>0</v>
      </c>
      <c r="F18" s="54" t="s">
        <v>356</v>
      </c>
    </row>
    <row r="19" spans="1:7" ht="30" customHeight="1" x14ac:dyDescent="0.3">
      <c r="A19" s="78" t="s">
        <v>407</v>
      </c>
      <c r="D19" s="98"/>
      <c r="E19" s="5"/>
    </row>
    <row r="20" spans="1:7" ht="30" customHeight="1" x14ac:dyDescent="0.3">
      <c r="A20" s="166" t="s">
        <v>357</v>
      </c>
      <c r="B20" s="166"/>
      <c r="C20" s="166"/>
      <c r="D20" s="166"/>
      <c r="E20" s="166"/>
      <c r="F20" s="166"/>
    </row>
    <row r="21" spans="1:7" ht="30" customHeight="1" x14ac:dyDescent="0.3">
      <c r="A21" s="166"/>
      <c r="B21" s="166"/>
      <c r="C21" s="166"/>
      <c r="D21" s="166"/>
      <c r="E21" s="166"/>
      <c r="F21" s="166"/>
    </row>
    <row r="22" spans="1:7" ht="30" customHeight="1" x14ac:dyDescent="0.3">
      <c r="A22" s="166"/>
      <c r="B22" s="166"/>
      <c r="C22" s="166"/>
      <c r="D22" s="166"/>
      <c r="E22" s="166"/>
      <c r="F22" s="166"/>
    </row>
    <row r="24" spans="1:7" x14ac:dyDescent="0.25">
      <c r="A24" s="9" t="s">
        <v>326</v>
      </c>
      <c r="B24" s="15"/>
      <c r="C24" s="15"/>
      <c r="D24" s="15"/>
    </row>
    <row r="25" spans="1:7" x14ac:dyDescent="0.3">
      <c r="A25" s="12" t="s">
        <v>358</v>
      </c>
    </row>
    <row r="27" spans="1:7" x14ac:dyDescent="0.3">
      <c r="A27" s="5" t="s">
        <v>30</v>
      </c>
    </row>
    <row r="28" spans="1:7" x14ac:dyDescent="0.3">
      <c r="A28" s="12" t="s">
        <v>31</v>
      </c>
    </row>
    <row r="29" spans="1:7" x14ac:dyDescent="0.3">
      <c r="A29" s="12" t="s">
        <v>32</v>
      </c>
    </row>
    <row r="30" spans="1:7" x14ac:dyDescent="0.3">
      <c r="A30" s="12" t="s">
        <v>33</v>
      </c>
    </row>
    <row r="31" spans="1:7" x14ac:dyDescent="0.3">
      <c r="A31" s="12" t="s">
        <v>34</v>
      </c>
    </row>
    <row r="32" spans="1:7" x14ac:dyDescent="0.3">
      <c r="A32" s="12" t="s">
        <v>35</v>
      </c>
    </row>
    <row r="33" spans="1:1" x14ac:dyDescent="0.3">
      <c r="A33" s="12" t="s">
        <v>36</v>
      </c>
    </row>
    <row r="34" spans="1:1" x14ac:dyDescent="0.3">
      <c r="A34" s="12" t="s">
        <v>37</v>
      </c>
    </row>
    <row r="35" spans="1:1" x14ac:dyDescent="0.3">
      <c r="A35" s="12" t="s">
        <v>38</v>
      </c>
    </row>
    <row r="36" spans="1:1" x14ac:dyDescent="0.3">
      <c r="A36" s="12" t="s">
        <v>39</v>
      </c>
    </row>
    <row r="37" spans="1:1" x14ac:dyDescent="0.3">
      <c r="A37" s="12" t="s">
        <v>359</v>
      </c>
    </row>
  </sheetData>
  <sheetProtection sheet="1" selectLockedCells="1"/>
  <mergeCells count="3">
    <mergeCell ref="A20:F20"/>
    <mergeCell ref="A21:F21"/>
    <mergeCell ref="A22:F22"/>
  </mergeCells>
  <conditionalFormatting sqref="E18">
    <cfRule type="colorScale" priority="1">
      <colorScale>
        <cfvo type="num" val="3.99"/>
        <cfvo type="num" val="4"/>
        <color rgb="FFFFC000"/>
        <color rgb="FF00B050"/>
      </colorScale>
    </cfRule>
  </conditionalFormatting>
  <dataValidations count="1">
    <dataValidation type="list" showInputMessage="1" showErrorMessage="1" sqref="C4:C10 C15:C16 C12:C13" xr:uid="{00000000-0002-0000-0400-000000000000}">
      <formula1>$G$3:$L$3</formula1>
    </dataValidation>
  </dataValidations>
  <printOptions horizontalCentered="1"/>
  <pageMargins left="0.23622047244094491" right="0.23622047244094491" top="0.74803149606299213" bottom="0.74803149606299213" header="0.31496062992125984" footer="0.31496062992125984"/>
  <pageSetup paperSize="9" scale="69" orientation="landscape" horizontalDpi="4294967293" verticalDpi="4294967293" r:id="rId1"/>
  <headerFooter>
    <oddHeader>&amp;L&amp;"Arial,Normal"&amp;9Association faîtière Géomaticiens / Géomaticiennes Suisse
www.formation-geomatique.ch&amp;C&amp;"Arial,Gras"&amp;10Evaluation de la documentation
 Confidentiel&amp;R&amp;G</oddHeader>
    <oddFooter>&amp;C&amp;D&amp;RPage &amp;P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4"/>
  <sheetViews>
    <sheetView workbookViewId="0">
      <selection activeCell="C19" sqref="C19:C21"/>
    </sheetView>
  </sheetViews>
  <sheetFormatPr baseColWidth="10" defaultColWidth="9.109375" defaultRowHeight="13.2" x14ac:dyDescent="0.3"/>
  <cols>
    <col min="1" max="1" width="76.6640625" style="13" customWidth="1"/>
    <col min="2" max="2" width="12" style="14" bestFit="1" customWidth="1"/>
    <col min="3" max="3" width="10.33203125" style="14" bestFit="1" customWidth="1"/>
    <col min="4" max="4" width="13.88671875" style="14" customWidth="1"/>
    <col min="5" max="5" width="50.6640625" style="6" customWidth="1"/>
    <col min="6" max="6" width="41.5546875" style="10" bestFit="1" customWidth="1"/>
    <col min="7" max="16384" width="9.109375" style="10"/>
  </cols>
  <sheetData>
    <row r="1" spans="1:12" ht="26.25" customHeight="1" x14ac:dyDescent="0.3">
      <c r="A1" s="125" t="s">
        <v>360</v>
      </c>
    </row>
    <row r="2" spans="1:12" s="12" customFormat="1" ht="30" customHeight="1" x14ac:dyDescent="0.3">
      <c r="A2" s="80"/>
      <c r="B2" s="102" t="s">
        <v>45</v>
      </c>
      <c r="C2" s="54">
        <f>'2.2.9 Procédure d''évaluation'!F1</f>
        <v>0</v>
      </c>
      <c r="D2" s="80"/>
    </row>
    <row r="3" spans="1:12" s="14" customFormat="1" ht="18" customHeight="1" x14ac:dyDescent="0.3">
      <c r="A3" s="59" t="s">
        <v>361</v>
      </c>
      <c r="B3" s="49" t="s">
        <v>62</v>
      </c>
      <c r="C3" s="49" t="s">
        <v>362</v>
      </c>
      <c r="D3" s="20" t="s">
        <v>64</v>
      </c>
      <c r="E3" s="20" t="s">
        <v>561</v>
      </c>
      <c r="G3" s="113">
        <v>1</v>
      </c>
      <c r="H3" s="113">
        <v>2</v>
      </c>
      <c r="I3" s="113">
        <v>3</v>
      </c>
      <c r="J3" s="113">
        <v>4</v>
      </c>
      <c r="K3" s="113">
        <v>5</v>
      </c>
      <c r="L3" s="113">
        <v>6</v>
      </c>
    </row>
    <row r="4" spans="1:12" s="14" customFormat="1" ht="18" customHeight="1" x14ac:dyDescent="0.3">
      <c r="A4" s="59" t="s">
        <v>363</v>
      </c>
      <c r="B4" s="49"/>
      <c r="C4" s="49"/>
      <c r="D4" s="20"/>
      <c r="E4" s="59"/>
    </row>
    <row r="5" spans="1:12" ht="17.25" customHeight="1" x14ac:dyDescent="0.3">
      <c r="A5" s="6" t="s">
        <v>364</v>
      </c>
      <c r="B5" s="14">
        <v>2</v>
      </c>
      <c r="C5" s="93"/>
      <c r="D5" s="64">
        <f>B5*C5</f>
        <v>0</v>
      </c>
      <c r="E5" s="94" t="s">
        <v>365</v>
      </c>
    </row>
    <row r="6" spans="1:12" ht="17.25" customHeight="1" x14ac:dyDescent="0.3">
      <c r="A6" s="6" t="s">
        <v>366</v>
      </c>
      <c r="B6" s="14">
        <v>2</v>
      </c>
      <c r="C6" s="93"/>
      <c r="D6" s="64">
        <f t="shared" ref="D6:D9" si="0">B6*C6</f>
        <v>0</v>
      </c>
      <c r="E6" s="94"/>
    </row>
    <row r="7" spans="1:12" ht="17.25" customHeight="1" x14ac:dyDescent="0.3">
      <c r="A7" s="6" t="s">
        <v>367</v>
      </c>
      <c r="B7" s="14">
        <v>1</v>
      </c>
      <c r="C7" s="93"/>
      <c r="D7" s="64">
        <f t="shared" si="0"/>
        <v>0</v>
      </c>
      <c r="E7" s="94"/>
    </row>
    <row r="8" spans="1:12" ht="17.25" customHeight="1" x14ac:dyDescent="0.3">
      <c r="A8" s="6" t="s">
        <v>368</v>
      </c>
      <c r="B8" s="14">
        <v>2</v>
      </c>
      <c r="C8" s="93"/>
      <c r="D8" s="64">
        <f t="shared" si="0"/>
        <v>0</v>
      </c>
      <c r="E8" s="94"/>
    </row>
    <row r="9" spans="1:12" ht="17.25" customHeight="1" x14ac:dyDescent="0.3">
      <c r="A9" s="6" t="s">
        <v>369</v>
      </c>
      <c r="B9" s="14">
        <v>1</v>
      </c>
      <c r="C9" s="93"/>
      <c r="D9" s="64">
        <f t="shared" si="0"/>
        <v>0</v>
      </c>
      <c r="E9" s="94"/>
    </row>
    <row r="10" spans="1:12" ht="18.75" customHeight="1" x14ac:dyDescent="0.3">
      <c r="A10" s="59" t="s">
        <v>353</v>
      </c>
      <c r="B10" s="49">
        <f>SUM(B5:B9)</f>
        <v>8</v>
      </c>
      <c r="C10" s="69"/>
      <c r="D10" s="70">
        <f>SUM(D5:D9)</f>
        <v>0</v>
      </c>
      <c r="E10" s="71">
        <f>D10/B10</f>
        <v>0</v>
      </c>
      <c r="F10" s="59" t="s">
        <v>370</v>
      </c>
    </row>
    <row r="11" spans="1:12" ht="24.75" customHeight="1" x14ac:dyDescent="0.3">
      <c r="A11" s="74" t="s">
        <v>371</v>
      </c>
      <c r="D11" s="62"/>
      <c r="E11" s="73">
        <f>MROUND(E10,0.5)</f>
        <v>0</v>
      </c>
      <c r="F11" s="78" t="s">
        <v>372</v>
      </c>
    </row>
    <row r="12" spans="1:12" ht="18.75" customHeight="1" x14ac:dyDescent="0.3">
      <c r="A12" s="72" t="s">
        <v>562</v>
      </c>
      <c r="D12" s="126"/>
      <c r="E12" s="61"/>
    </row>
    <row r="13" spans="1:12" x14ac:dyDescent="0.3">
      <c r="D13" s="63"/>
    </row>
    <row r="14" spans="1:12" ht="17.25" customHeight="1" x14ac:dyDescent="0.25">
      <c r="A14" s="12" t="s">
        <v>326</v>
      </c>
      <c r="B14" s="19"/>
      <c r="D14" s="63"/>
    </row>
    <row r="15" spans="1:12" ht="17.25" customHeight="1" x14ac:dyDescent="0.25">
      <c r="A15" s="12" t="s">
        <v>373</v>
      </c>
      <c r="B15" s="19"/>
      <c r="D15" s="63"/>
    </row>
    <row r="17" spans="1:6" ht="18.75" customHeight="1" x14ac:dyDescent="0.3">
      <c r="A17" s="17" t="s">
        <v>374</v>
      </c>
      <c r="B17" s="49" t="s">
        <v>62</v>
      </c>
      <c r="C17" s="49" t="s">
        <v>362</v>
      </c>
      <c r="D17" s="20" t="s">
        <v>64</v>
      </c>
      <c r="E17" s="20" t="s">
        <v>406</v>
      </c>
    </row>
    <row r="18" spans="1:6" ht="18" customHeight="1" x14ac:dyDescent="0.3">
      <c r="A18" s="17" t="s">
        <v>363</v>
      </c>
      <c r="B18" s="49"/>
      <c r="C18" s="49"/>
      <c r="D18" s="20"/>
      <c r="E18" s="59"/>
    </row>
    <row r="19" spans="1:6" ht="17.25" customHeight="1" x14ac:dyDescent="0.3">
      <c r="A19" s="13" t="s">
        <v>375</v>
      </c>
      <c r="B19" s="168">
        <v>4</v>
      </c>
      <c r="C19" s="170"/>
      <c r="D19" s="171">
        <f>B19*C19</f>
        <v>0</v>
      </c>
      <c r="E19" s="167" t="s">
        <v>365</v>
      </c>
      <c r="F19" s="172" t="s">
        <v>376</v>
      </c>
    </row>
    <row r="20" spans="1:6" ht="17.25" customHeight="1" x14ac:dyDescent="0.3">
      <c r="A20" s="6" t="s">
        <v>377</v>
      </c>
      <c r="B20" s="169"/>
      <c r="C20" s="170"/>
      <c r="D20" s="169"/>
      <c r="E20" s="174"/>
      <c r="F20" s="173"/>
    </row>
    <row r="21" spans="1:6" ht="17.25" customHeight="1" x14ac:dyDescent="0.3">
      <c r="A21" s="13" t="s">
        <v>378</v>
      </c>
      <c r="B21" s="169"/>
      <c r="C21" s="170"/>
      <c r="D21" s="169"/>
      <c r="E21" s="174"/>
      <c r="F21" s="173"/>
    </row>
    <row r="22" spans="1:6" ht="17.25" customHeight="1" x14ac:dyDescent="0.3">
      <c r="A22" s="13" t="s">
        <v>379</v>
      </c>
      <c r="B22" s="14">
        <v>1</v>
      </c>
      <c r="C22" s="93"/>
      <c r="D22" s="64">
        <f t="shared" ref="D22" si="1">B22*C22</f>
        <v>0</v>
      </c>
      <c r="E22" s="94"/>
    </row>
    <row r="23" spans="1:6" ht="21" customHeight="1" x14ac:dyDescent="0.3">
      <c r="A23" s="59" t="s">
        <v>353</v>
      </c>
      <c r="B23" s="49">
        <f>SUM(B19:B22)</f>
        <v>5</v>
      </c>
      <c r="C23" s="69"/>
      <c r="D23" s="70">
        <f>SUM(D19:D22)</f>
        <v>0</v>
      </c>
      <c r="E23" s="71">
        <f>D23/B23</f>
        <v>0</v>
      </c>
      <c r="F23" s="59" t="s">
        <v>380</v>
      </c>
    </row>
    <row r="24" spans="1:6" ht="24.75" customHeight="1" x14ac:dyDescent="0.3">
      <c r="A24" s="54" t="s">
        <v>381</v>
      </c>
      <c r="D24" s="10"/>
      <c r="E24" s="75">
        <f>MROUND(E23,0.5)</f>
        <v>0</v>
      </c>
      <c r="F24" s="78" t="s">
        <v>372</v>
      </c>
    </row>
    <row r="25" spans="1:6" ht="18.75" customHeight="1" x14ac:dyDescent="0.3">
      <c r="A25" s="72" t="s">
        <v>562</v>
      </c>
      <c r="D25" s="126"/>
      <c r="E25" s="5"/>
    </row>
    <row r="26" spans="1:6" ht="21.75" customHeight="1" x14ac:dyDescent="0.3">
      <c r="A26" s="167" t="s">
        <v>382</v>
      </c>
      <c r="B26" s="167"/>
      <c r="C26" s="167"/>
      <c r="D26" s="167"/>
      <c r="E26" s="167"/>
      <c r="F26" s="167"/>
    </row>
    <row r="27" spans="1:6" ht="21.75" customHeight="1" x14ac:dyDescent="0.3">
      <c r="A27" s="167"/>
      <c r="B27" s="167"/>
      <c r="C27" s="167"/>
      <c r="D27" s="167"/>
      <c r="E27" s="167"/>
      <c r="F27" s="167"/>
    </row>
    <row r="28" spans="1:6" ht="21.75" customHeight="1" x14ac:dyDescent="0.3">
      <c r="A28" s="167"/>
      <c r="B28" s="167"/>
      <c r="C28" s="167"/>
      <c r="D28" s="167"/>
      <c r="E28" s="167"/>
      <c r="F28" s="167"/>
    </row>
    <row r="29" spans="1:6" ht="23.25" customHeight="1" x14ac:dyDescent="0.3">
      <c r="A29" s="10" t="s">
        <v>326</v>
      </c>
      <c r="B29" s="12"/>
    </row>
    <row r="30" spans="1:6" ht="15.75" customHeight="1" x14ac:dyDescent="0.3">
      <c r="A30" s="10" t="s">
        <v>383</v>
      </c>
      <c r="B30" s="12"/>
    </row>
    <row r="32" spans="1:6" ht="15.75" customHeight="1" x14ac:dyDescent="0.25">
      <c r="A32" s="9" t="s">
        <v>384</v>
      </c>
    </row>
    <row r="33" spans="1:1" ht="15.75" customHeight="1" x14ac:dyDescent="0.25">
      <c r="A33" s="9" t="s">
        <v>385</v>
      </c>
    </row>
    <row r="34" spans="1:1" ht="15.75" customHeight="1" x14ac:dyDescent="0.25">
      <c r="A34" s="9" t="s">
        <v>386</v>
      </c>
    </row>
  </sheetData>
  <sheetProtection sheet="1" selectLockedCells="1"/>
  <mergeCells count="8">
    <mergeCell ref="A26:F26"/>
    <mergeCell ref="A27:F27"/>
    <mergeCell ref="A28:F28"/>
    <mergeCell ref="B19:B21"/>
    <mergeCell ref="C19:C21"/>
    <mergeCell ref="D19:D21"/>
    <mergeCell ref="F19:F21"/>
    <mergeCell ref="E19:E21"/>
  </mergeCells>
  <conditionalFormatting sqref="E24 E11">
    <cfRule type="colorScale" priority="1">
      <colorScale>
        <cfvo type="num" val="3.99"/>
        <cfvo type="num" val="4"/>
        <color rgb="FFFFC000"/>
        <color rgb="FF00B050"/>
      </colorScale>
    </cfRule>
  </conditionalFormatting>
  <dataValidations count="1">
    <dataValidation type="list" showInputMessage="1" showErrorMessage="1" sqref="C5:C9 C22 C19" xr:uid="{00000000-0002-0000-0500-000000000000}">
      <formula1>$G$3:$L$3</formula1>
    </dataValidation>
  </dataValidations>
  <printOptions horizontalCentered="1"/>
  <pageMargins left="0.23622047244094491" right="0.23622047244094491" top="0.74803149606299213" bottom="0.74803149606299213" header="0.31496062992125984" footer="0.31496062992125984"/>
  <pageSetup paperSize="9" scale="65" orientation="landscape" horizontalDpi="4294967293" verticalDpi="4294967293" r:id="rId1"/>
  <headerFooter>
    <oddHeader>&amp;L&amp;"Arial,Normal"&amp;9Association faîtière Géomaticiens / Géomaticiennes Suisse
www.formation-geomatique.ch&amp;C&amp;"Arial,Gras"&amp;10 Présentation et discution technique
Confidentiel&amp;R&amp;G</oddHeader>
    <oddFooter>&amp;C&amp;D&amp;RPage &amp;P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20"/>
  <sheetViews>
    <sheetView workbookViewId="0">
      <selection activeCell="B17" sqref="B17"/>
    </sheetView>
  </sheetViews>
  <sheetFormatPr baseColWidth="10" defaultColWidth="9.109375" defaultRowHeight="13.2" x14ac:dyDescent="0.3"/>
  <cols>
    <col min="1" max="1" width="61.88671875" style="13" customWidth="1"/>
    <col min="2" max="2" width="12" style="10" bestFit="1" customWidth="1"/>
    <col min="3" max="3" width="10.6640625" style="10" customWidth="1"/>
    <col min="4" max="4" width="14.5546875" style="10" bestFit="1" customWidth="1"/>
    <col min="5" max="16384" width="9.109375" style="10"/>
  </cols>
  <sheetData>
    <row r="1" spans="1:5" ht="35.25" customHeight="1" x14ac:dyDescent="0.3">
      <c r="A1" s="127" t="s">
        <v>387</v>
      </c>
    </row>
    <row r="2" spans="1:5" ht="18.75" customHeight="1" x14ac:dyDescent="0.3">
      <c r="A2" s="28" t="s">
        <v>388</v>
      </c>
      <c r="B2" s="12"/>
      <c r="C2" s="12"/>
    </row>
    <row r="3" spans="1:5" ht="15" customHeight="1" x14ac:dyDescent="0.3">
      <c r="A3" s="12" t="s">
        <v>389</v>
      </c>
      <c r="B3" s="12"/>
      <c r="C3" s="12"/>
    </row>
    <row r="4" spans="1:5" ht="15" customHeight="1" x14ac:dyDescent="0.3">
      <c r="A4" s="12" t="s">
        <v>390</v>
      </c>
      <c r="B4" s="84" t="s">
        <v>391</v>
      </c>
      <c r="C4" s="12" t="s">
        <v>392</v>
      </c>
    </row>
    <row r="5" spans="1:5" ht="15" customHeight="1" x14ac:dyDescent="0.3">
      <c r="A5" s="12" t="s">
        <v>393</v>
      </c>
      <c r="B5" s="84" t="s">
        <v>394</v>
      </c>
      <c r="C5" s="12"/>
    </row>
    <row r="6" spans="1:5" ht="15" customHeight="1" x14ac:dyDescent="0.3">
      <c r="A6" s="12" t="s">
        <v>395</v>
      </c>
      <c r="B6" s="84" t="s">
        <v>394</v>
      </c>
      <c r="C6" s="12"/>
    </row>
    <row r="7" spans="1:5" ht="15" customHeight="1" x14ac:dyDescent="0.3">
      <c r="A7" s="12" t="s">
        <v>396</v>
      </c>
      <c r="B7" s="84" t="s">
        <v>394</v>
      </c>
      <c r="C7" s="12"/>
    </row>
    <row r="8" spans="1:5" s="14" customFormat="1" ht="27" customHeight="1" x14ac:dyDescent="0.3">
      <c r="A8" s="59" t="s">
        <v>4</v>
      </c>
      <c r="B8" s="49" t="s">
        <v>62</v>
      </c>
      <c r="C8" s="49" t="s">
        <v>397</v>
      </c>
      <c r="D8" s="20" t="s">
        <v>49</v>
      </c>
    </row>
    <row r="9" spans="1:5" ht="28.5" customHeight="1" x14ac:dyDescent="0.3">
      <c r="A9" s="128" t="s">
        <v>398</v>
      </c>
      <c r="B9" s="85">
        <f>3/6</f>
        <v>0.5</v>
      </c>
      <c r="C9" s="86" t="str">
        <f>'Travail de projet'!D8</f>
        <v/>
      </c>
      <c r="D9" s="85" t="str">
        <f>IF(C9="","",(B9*C9))</f>
        <v/>
      </c>
      <c r="E9" s="10" t="s">
        <v>399</v>
      </c>
    </row>
    <row r="10" spans="1:5" ht="28.5" customHeight="1" x14ac:dyDescent="0.3">
      <c r="A10" s="128" t="s">
        <v>400</v>
      </c>
      <c r="B10" s="85">
        <f>1/6</f>
        <v>0.16666666666666666</v>
      </c>
      <c r="C10" s="86">
        <f>'A1 Eval. de la doc.'!E18</f>
        <v>0</v>
      </c>
      <c r="D10" s="85">
        <f>B10*C10</f>
        <v>0</v>
      </c>
      <c r="E10" s="10" t="s">
        <v>399</v>
      </c>
    </row>
    <row r="11" spans="1:5" ht="28.5" customHeight="1" x14ac:dyDescent="0.3">
      <c r="A11" s="128" t="s">
        <v>401</v>
      </c>
      <c r="B11" s="85">
        <f>1/6</f>
        <v>0.16666666666666666</v>
      </c>
      <c r="C11" s="86">
        <f>'A3 2.2.8 Prés. et disc. tech.'!E11</f>
        <v>0</v>
      </c>
      <c r="D11" s="85">
        <f t="shared" ref="D11:D12" si="0">B11*C11</f>
        <v>0</v>
      </c>
      <c r="E11" s="10" t="s">
        <v>399</v>
      </c>
    </row>
    <row r="12" spans="1:5" ht="28.5" customHeight="1" thickBot="1" x14ac:dyDescent="0.35">
      <c r="A12" s="128" t="s">
        <v>402</v>
      </c>
      <c r="B12" s="85">
        <f>1/6</f>
        <v>0.16666666666666666</v>
      </c>
      <c r="C12" s="86">
        <f>'A3 2.2.8 Prés. et disc. tech.'!E24</f>
        <v>0</v>
      </c>
      <c r="D12" s="85">
        <f t="shared" si="0"/>
        <v>0</v>
      </c>
      <c r="E12" s="10" t="s">
        <v>399</v>
      </c>
    </row>
    <row r="13" spans="1:5" ht="53.25" customHeight="1" thickTop="1" thickBot="1" x14ac:dyDescent="0.35">
      <c r="A13" s="104" t="s">
        <v>403</v>
      </c>
      <c r="B13" s="105">
        <f>SUM(B9:B12)</f>
        <v>0.99999999999999989</v>
      </c>
      <c r="C13" s="105" t="s">
        <v>15</v>
      </c>
      <c r="D13" s="158">
        <f>SUM(D9:D12)</f>
        <v>0</v>
      </c>
    </row>
    <row r="14" spans="1:5" ht="34.5" customHeight="1" thickTop="1" thickBot="1" x14ac:dyDescent="0.35">
      <c r="A14" s="106" t="s">
        <v>45</v>
      </c>
      <c r="B14" s="109">
        <f>'2.2.9 Procédure d''évaluation'!F1</f>
        <v>0</v>
      </c>
      <c r="C14" s="107"/>
      <c r="D14" s="157"/>
    </row>
    <row r="15" spans="1:5" ht="13.8" thickTop="1" x14ac:dyDescent="0.3"/>
    <row r="16" spans="1:5" ht="51.75" customHeight="1" x14ac:dyDescent="0.3">
      <c r="A16" s="98" t="s">
        <v>333</v>
      </c>
      <c r="B16" s="97"/>
      <c r="C16" s="98" t="s">
        <v>332</v>
      </c>
    </row>
    <row r="17" spans="1:3" ht="57.75" customHeight="1" x14ac:dyDescent="0.3">
      <c r="A17" s="98" t="s">
        <v>334</v>
      </c>
      <c r="B17" s="97"/>
      <c r="C17" s="98" t="s">
        <v>332</v>
      </c>
    </row>
    <row r="19" spans="1:3" ht="18" customHeight="1" x14ac:dyDescent="0.25">
      <c r="A19" s="11" t="s">
        <v>404</v>
      </c>
    </row>
    <row r="20" spans="1:3" ht="21.75" customHeight="1" x14ac:dyDescent="0.3">
      <c r="A20" s="87" t="s">
        <v>405</v>
      </c>
    </row>
  </sheetData>
  <sheetProtection sheet="1" selectLockedCells="1"/>
  <conditionalFormatting sqref="D13">
    <cfRule type="colorScale" priority="1">
      <colorScale>
        <cfvo type="num" val="3.99"/>
        <cfvo type="num" val="4"/>
        <color rgb="FFFFDC6D"/>
        <color rgb="FF29FF8A"/>
      </colorScale>
    </cfRule>
  </conditionalFormatting>
  <printOptions horizontalCentered="1"/>
  <pageMargins left="0.62992125984251968" right="0.23622047244094491" top="0.74803149606299213" bottom="0.55118110236220474" header="0.31496062992125984" footer="0.31496062992125984"/>
  <pageSetup paperSize="9" scale="65" orientation="portrait" horizontalDpi="4294967293" verticalDpi="4294967293" r:id="rId1"/>
  <headerFooter>
    <oddHeader>&amp;L&amp;"Arial,Normal"&amp;9Association faîtière Géomaticiens / Géomaticiennes Suisse
www.formation-geomatique.ch&amp;C&amp;"Arial,Gras"&amp;10TPI note finale
 Confidentiel&amp;R&amp;G</oddHeader>
    <oddFooter>&amp;C&amp;D&amp;RPage &amp;P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2.2.7 Documentation</vt:lpstr>
      <vt:lpstr>2.2.9 Procédure d'évaluation</vt:lpstr>
      <vt:lpstr>2.2.9 Objectifs évaluateurs</vt:lpstr>
      <vt:lpstr>Travail de projet</vt:lpstr>
      <vt:lpstr>A1 Eval. de la doc.</vt:lpstr>
      <vt:lpstr>A3 2.2.8 Prés. et disc. tech.</vt:lpstr>
      <vt:lpstr>2.2 Travail prat. indiv. (TPI)</vt:lpstr>
      <vt:lpstr>'2.2 Travail prat. indiv. (TPI)'!Zone_d_impression</vt:lpstr>
      <vt:lpstr>'2.2.9 Objectifs évaluateurs'!Zone_d_impression</vt:lpstr>
      <vt:lpstr>'2.2.9 Procédure d''évaluation'!Zone_d_impression</vt:lpstr>
      <vt:lpstr>'A1 Eval. de la doc.'!Zone_d_impression</vt:lpstr>
      <vt:lpstr>'A3 2.2.8 Prés. et disc. tech.'!Zone_d_impression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2023-10-19T15:44:09Z</dcterms:modified>
  <cp:category/>
  <cp:contentStatus/>
</cp:coreProperties>
</file>